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ZA KATICA\Compliance\Објава на податоци и извештаи - интернет страна\состојба 31.12.2025\"/>
    </mc:Choice>
  </mc:AlternateContent>
  <bookViews>
    <workbookView xWindow="0" yWindow="0" windowWidth="23040" windowHeight="8460" tabRatio="989"/>
  </bookViews>
  <sheets>
    <sheet name="ОЕП" sheetId="104" r:id="rId1"/>
    <sheet name="ОП1" sheetId="105" r:id="rId2"/>
    <sheet name="АС" sheetId="117" r:id="rId3"/>
    <sheet name="НП " sheetId="76" r:id="rId4"/>
    <sheet name="УР1" sheetId="77" r:id="rId5"/>
    <sheet name="КО1" sheetId="106" r:id="rId6"/>
    <sheet name="СН" sheetId="111" r:id="rId7"/>
    <sheet name="ССО " sheetId="78" r:id="rId8"/>
    <sheet name="КИ" sheetId="118" r:id="rId9"/>
    <sheet name="АПРО" sheetId="79" r:id="rId10"/>
    <sheet name="ПИКО" sheetId="80" r:id="rId11"/>
    <sheet name="СЗСK" sheetId="81" r:id="rId12"/>
    <sheet name="СПЗСК" sheetId="82" r:id="rId13"/>
    <sheet name="КРК" sheetId="83" r:id="rId14"/>
    <sheet name="КАО" sheetId="84" r:id="rId15"/>
    <sheet name="КРРКИ" sheetId="110" r:id="rId16"/>
    <sheet name="КРДД" sheetId="85" r:id="rId17"/>
    <sheet name="КРЗД" sheetId="86" r:id="rId18"/>
    <sheet name="КРНФ" sheetId="108" r:id="rId19"/>
    <sheet name="КРПР" sheetId="87" r:id="rId20"/>
    <sheet name="КРПС" sheetId="109" r:id="rId21"/>
    <sheet name="КРСППР" sheetId="88" r:id="rId22"/>
    <sheet name="КРИКЗ" sheetId="89" r:id="rId23"/>
    <sheet name="КРСПИ" sheetId="90" r:id="rId24"/>
    <sheet name="РДДСК" sheetId="91" r:id="rId25"/>
    <sheet name="РДДСО" sheetId="92" r:id="rId26"/>
    <sheet name="ПРК " sheetId="93" r:id="rId27"/>
    <sheet name="ПРИК " sheetId="94" r:id="rId28"/>
    <sheet name="ОРК" sheetId="95" r:id="rId29"/>
    <sheet name="ОРИК" sheetId="96" r:id="rId30"/>
    <sheet name="КСК" sheetId="97" r:id="rId31"/>
    <sheet name="ВПВО" sheetId="98" r:id="rId32"/>
    <sheet name="КПЕСГ" sheetId="99" r:id="rId33"/>
    <sheet name="КПТР " sheetId="100" r:id="rId34"/>
    <sheet name="КПФР" sheetId="101" r:id="rId35"/>
    <sheet name="ЛРК " sheetId="112" r:id="rId36"/>
    <sheet name="СПЛКВ" sheetId="114" r:id="rId37"/>
    <sheet name="СПЛО" sheetId="115" r:id="rId38"/>
    <sheet name="РНОСК" sheetId="113" r:id="rId39"/>
    <sheet name="СЗК" sheetId="102" r:id="rId40"/>
    <sheet name="СЗО" sheetId="103" r:id="rId41"/>
    <sheet name="ФИНТЕК" sheetId="14" r:id="rId42"/>
    <sheet name="Sheet1" sheetId="61" r:id="rId43"/>
  </sheets>
  <externalReferences>
    <externalReference r:id="rId44"/>
    <externalReference r:id="rId45"/>
    <externalReference r:id="rId46"/>
    <externalReference r:id="rId47"/>
  </externalReferences>
  <definedNames>
    <definedName name="_FSA001" localSheetId="9">#REF!</definedName>
    <definedName name="_FSA001" localSheetId="31">#REF!</definedName>
    <definedName name="_FSA001" localSheetId="14">#REF!</definedName>
    <definedName name="_FSA001" localSheetId="8">#REF!</definedName>
    <definedName name="_FSA001" localSheetId="5">#REF!</definedName>
    <definedName name="_FSA001" localSheetId="32">#REF!</definedName>
    <definedName name="_FSA001" localSheetId="33">#REF!</definedName>
    <definedName name="_FSA001" localSheetId="34">#REF!</definedName>
    <definedName name="_FSA001" localSheetId="16">#REF!</definedName>
    <definedName name="_FSA001" localSheetId="17">#REF!</definedName>
    <definedName name="_FSA001" localSheetId="22">#REF!</definedName>
    <definedName name="_FSA001" localSheetId="13">#REF!</definedName>
    <definedName name="_FSA001" localSheetId="19">#REF!</definedName>
    <definedName name="_FSA001" localSheetId="23">#REF!</definedName>
    <definedName name="_FSA001" localSheetId="21">#REF!</definedName>
    <definedName name="_FSA001" localSheetId="30">#REF!</definedName>
    <definedName name="_FSA001" localSheetId="35">#REF!</definedName>
    <definedName name="_FSA001" localSheetId="3">#REF!</definedName>
    <definedName name="_FSA001" localSheetId="0">#REF!</definedName>
    <definedName name="_FSA001" localSheetId="1">#REF!</definedName>
    <definedName name="_FSA001" localSheetId="29">#REF!</definedName>
    <definedName name="_FSA001" localSheetId="28">#REF!</definedName>
    <definedName name="_FSA001" localSheetId="10">#REF!</definedName>
    <definedName name="_FSA001" localSheetId="27">#REF!</definedName>
    <definedName name="_FSA001" localSheetId="26">#REF!</definedName>
    <definedName name="_FSA001" localSheetId="24">#REF!</definedName>
    <definedName name="_FSA001" localSheetId="25">#REF!</definedName>
    <definedName name="_FSA001" localSheetId="39">#REF!</definedName>
    <definedName name="_FSA001" localSheetId="40">#REF!</definedName>
    <definedName name="_FSA001" localSheetId="11">#REF!</definedName>
    <definedName name="_FSA001" localSheetId="6">#REF!</definedName>
    <definedName name="_FSA001" localSheetId="12">#REF!</definedName>
    <definedName name="_FSA001" localSheetId="36">#REF!</definedName>
    <definedName name="_FSA001" localSheetId="37">#REF!</definedName>
    <definedName name="_FSA001" localSheetId="7">#REF!</definedName>
    <definedName name="_FSA001" localSheetId="4">#REF!</definedName>
    <definedName name="_FSA001" localSheetId="41">#REF!</definedName>
    <definedName name="_FSA001">#REF!</definedName>
    <definedName name="_FSA002" localSheetId="9">#REF!</definedName>
    <definedName name="_FSA002" localSheetId="31">#REF!</definedName>
    <definedName name="_FSA002" localSheetId="14">#REF!</definedName>
    <definedName name="_FSA002" localSheetId="8">#REF!</definedName>
    <definedName name="_FSA002" localSheetId="32">#REF!</definedName>
    <definedName name="_FSA002" localSheetId="33">#REF!</definedName>
    <definedName name="_FSA002" localSheetId="34">#REF!</definedName>
    <definedName name="_FSA002" localSheetId="16">#REF!</definedName>
    <definedName name="_FSA002" localSheetId="17">#REF!</definedName>
    <definedName name="_FSA002" localSheetId="22">#REF!</definedName>
    <definedName name="_FSA002" localSheetId="13">#REF!</definedName>
    <definedName name="_FSA002" localSheetId="19">#REF!</definedName>
    <definedName name="_FSA002" localSheetId="23">#REF!</definedName>
    <definedName name="_FSA002" localSheetId="21">#REF!</definedName>
    <definedName name="_FSA002" localSheetId="30">#REF!</definedName>
    <definedName name="_FSA002" localSheetId="35">#REF!</definedName>
    <definedName name="_FSA002" localSheetId="3">#REF!</definedName>
    <definedName name="_FSA002" localSheetId="0">#REF!</definedName>
    <definedName name="_FSA002" localSheetId="29">#REF!</definedName>
    <definedName name="_FSA002" localSheetId="28">#REF!</definedName>
    <definedName name="_FSA002" localSheetId="10">#REF!</definedName>
    <definedName name="_FSA002" localSheetId="27">#REF!</definedName>
    <definedName name="_FSA002" localSheetId="26">#REF!</definedName>
    <definedName name="_FSA002" localSheetId="24">#REF!</definedName>
    <definedName name="_FSA002" localSheetId="25">#REF!</definedName>
    <definedName name="_FSA002" localSheetId="39">#REF!</definedName>
    <definedName name="_FSA002" localSheetId="40">#REF!</definedName>
    <definedName name="_FSA002" localSheetId="11">#REF!</definedName>
    <definedName name="_FSA002" localSheetId="6">#REF!</definedName>
    <definedName name="_FSA002" localSheetId="12">#REF!</definedName>
    <definedName name="_FSA002" localSheetId="36">#REF!</definedName>
    <definedName name="_FSA002" localSheetId="37">#REF!</definedName>
    <definedName name="_FSA002" localSheetId="7">#REF!</definedName>
    <definedName name="_FSA002" localSheetId="4">#REF!</definedName>
    <definedName name="_FSA002" localSheetId="41">#REF!</definedName>
    <definedName name="_FSA002">#REF!</definedName>
    <definedName name="_FSA003" localSheetId="9">#REF!</definedName>
    <definedName name="_FSA003" localSheetId="31">#REF!</definedName>
    <definedName name="_FSA003" localSheetId="14">#REF!</definedName>
    <definedName name="_FSA003" localSheetId="8">#REF!</definedName>
    <definedName name="_FSA003" localSheetId="32">#REF!</definedName>
    <definedName name="_FSA003" localSheetId="33">#REF!</definedName>
    <definedName name="_FSA003" localSheetId="34">#REF!</definedName>
    <definedName name="_FSA003" localSheetId="16">#REF!</definedName>
    <definedName name="_FSA003" localSheetId="17">#REF!</definedName>
    <definedName name="_FSA003" localSheetId="22">#REF!</definedName>
    <definedName name="_FSA003" localSheetId="13">#REF!</definedName>
    <definedName name="_FSA003" localSheetId="19">#REF!</definedName>
    <definedName name="_FSA003" localSheetId="23">#REF!</definedName>
    <definedName name="_FSA003" localSheetId="21">#REF!</definedName>
    <definedName name="_FSA003" localSheetId="30">#REF!</definedName>
    <definedName name="_FSA003" localSheetId="35">#REF!</definedName>
    <definedName name="_FSA003" localSheetId="3">#REF!</definedName>
    <definedName name="_FSA003" localSheetId="0">#REF!</definedName>
    <definedName name="_FSA003" localSheetId="29">#REF!</definedName>
    <definedName name="_FSA003" localSheetId="28">#REF!</definedName>
    <definedName name="_FSA003" localSheetId="10">#REF!</definedName>
    <definedName name="_FSA003" localSheetId="27">#REF!</definedName>
    <definedName name="_FSA003" localSheetId="26">#REF!</definedName>
    <definedName name="_FSA003" localSheetId="24">#REF!</definedName>
    <definedName name="_FSA003" localSheetId="25">#REF!</definedName>
    <definedName name="_FSA003" localSheetId="39">#REF!</definedName>
    <definedName name="_FSA003" localSheetId="40">#REF!</definedName>
    <definedName name="_FSA003" localSheetId="11">#REF!</definedName>
    <definedName name="_FSA003" localSheetId="6">#REF!</definedName>
    <definedName name="_FSA003" localSheetId="12">#REF!</definedName>
    <definedName name="_FSA003" localSheetId="36">#REF!</definedName>
    <definedName name="_FSA003" localSheetId="37">#REF!</definedName>
    <definedName name="_FSA003" localSheetId="7">#REF!</definedName>
    <definedName name="_FSA003" localSheetId="4">#REF!</definedName>
    <definedName name="_FSA003" localSheetId="41">#REF!</definedName>
    <definedName name="_FSA003">#REF!</definedName>
    <definedName name="_FSA007">[1]FSA002!$A$1</definedName>
    <definedName name="_FSA014" localSheetId="9">#REF!</definedName>
    <definedName name="_FSA014" localSheetId="31">#REF!</definedName>
    <definedName name="_FSA014" localSheetId="14">#REF!</definedName>
    <definedName name="_FSA014" localSheetId="8">#REF!</definedName>
    <definedName name="_FSA014" localSheetId="5">#REF!</definedName>
    <definedName name="_FSA014" localSheetId="32">#REF!</definedName>
    <definedName name="_FSA014" localSheetId="33">#REF!</definedName>
    <definedName name="_FSA014" localSheetId="34">#REF!</definedName>
    <definedName name="_FSA014" localSheetId="16">#REF!</definedName>
    <definedName name="_FSA014" localSheetId="17">#REF!</definedName>
    <definedName name="_FSA014" localSheetId="22">#REF!</definedName>
    <definedName name="_FSA014" localSheetId="13">#REF!</definedName>
    <definedName name="_FSA014" localSheetId="19">#REF!</definedName>
    <definedName name="_FSA014" localSheetId="23">#REF!</definedName>
    <definedName name="_FSA014" localSheetId="21">#REF!</definedName>
    <definedName name="_FSA014" localSheetId="30">#REF!</definedName>
    <definedName name="_FSA014" localSheetId="35">#REF!</definedName>
    <definedName name="_FSA014" localSheetId="3">#REF!</definedName>
    <definedName name="_FSA014" localSheetId="0">#REF!</definedName>
    <definedName name="_FSA014" localSheetId="1">#REF!</definedName>
    <definedName name="_FSA014" localSheetId="29">#REF!</definedName>
    <definedName name="_FSA014" localSheetId="28">#REF!</definedName>
    <definedName name="_FSA014" localSheetId="10">#REF!</definedName>
    <definedName name="_FSA014" localSheetId="27">#REF!</definedName>
    <definedName name="_FSA014" localSheetId="26">#REF!</definedName>
    <definedName name="_FSA014" localSheetId="24">#REF!</definedName>
    <definedName name="_FSA014" localSheetId="25">#REF!</definedName>
    <definedName name="_FSA014" localSheetId="38">#REF!</definedName>
    <definedName name="_FSA014" localSheetId="39">#REF!</definedName>
    <definedName name="_FSA014" localSheetId="40">#REF!</definedName>
    <definedName name="_FSA014" localSheetId="11">#REF!</definedName>
    <definedName name="_FSA014" localSheetId="6">#REF!</definedName>
    <definedName name="_FSA014" localSheetId="12">#REF!</definedName>
    <definedName name="_FSA014" localSheetId="36">#REF!</definedName>
    <definedName name="_FSA014" localSheetId="37">#REF!</definedName>
    <definedName name="_FSA014" localSheetId="7">#REF!</definedName>
    <definedName name="_FSA014" localSheetId="4">#REF!</definedName>
    <definedName name="_FSA014" localSheetId="41">#REF!</definedName>
    <definedName name="_FSA014">#REF!</definedName>
    <definedName name="_FSA015" localSheetId="9">#REF!</definedName>
    <definedName name="_FSA015" localSheetId="31">#REF!</definedName>
    <definedName name="_FSA015" localSheetId="14">#REF!</definedName>
    <definedName name="_FSA015" localSheetId="8">#REF!</definedName>
    <definedName name="_FSA015" localSheetId="32">#REF!</definedName>
    <definedName name="_FSA015" localSheetId="33">#REF!</definedName>
    <definedName name="_FSA015" localSheetId="34">#REF!</definedName>
    <definedName name="_FSA015" localSheetId="16">#REF!</definedName>
    <definedName name="_FSA015" localSheetId="17">#REF!</definedName>
    <definedName name="_FSA015" localSheetId="22">#REF!</definedName>
    <definedName name="_FSA015" localSheetId="13">#REF!</definedName>
    <definedName name="_FSA015" localSheetId="19">#REF!</definedName>
    <definedName name="_FSA015" localSheetId="23">#REF!</definedName>
    <definedName name="_FSA015" localSheetId="21">#REF!</definedName>
    <definedName name="_FSA015" localSheetId="30">#REF!</definedName>
    <definedName name="_FSA015" localSheetId="35">#REF!</definedName>
    <definedName name="_FSA015" localSheetId="3">#REF!</definedName>
    <definedName name="_FSA015" localSheetId="0">#REF!</definedName>
    <definedName name="_FSA015" localSheetId="29">#REF!</definedName>
    <definedName name="_FSA015" localSheetId="28">#REF!</definedName>
    <definedName name="_FSA015" localSheetId="10">#REF!</definedName>
    <definedName name="_FSA015" localSheetId="27">#REF!</definedName>
    <definedName name="_FSA015" localSheetId="26">#REF!</definedName>
    <definedName name="_FSA015" localSheetId="24">#REF!</definedName>
    <definedName name="_FSA015" localSheetId="25">#REF!</definedName>
    <definedName name="_FSA015" localSheetId="39">#REF!</definedName>
    <definedName name="_FSA015" localSheetId="40">#REF!</definedName>
    <definedName name="_FSA015" localSheetId="11">#REF!</definedName>
    <definedName name="_FSA015" localSheetId="6">#REF!</definedName>
    <definedName name="_FSA015" localSheetId="12">#REF!</definedName>
    <definedName name="_FSA015" localSheetId="36">#REF!</definedName>
    <definedName name="_FSA015" localSheetId="7">#REF!</definedName>
    <definedName name="_FSA015" localSheetId="4">#REF!</definedName>
    <definedName name="_FSA015" localSheetId="41">#REF!</definedName>
    <definedName name="_FSA015">#REF!</definedName>
    <definedName name="_FSA016" localSheetId="9">#REF!</definedName>
    <definedName name="_FSA016" localSheetId="31">#REF!</definedName>
    <definedName name="_FSA016" localSheetId="14">#REF!</definedName>
    <definedName name="_FSA016" localSheetId="8">#REF!</definedName>
    <definedName name="_FSA016" localSheetId="32">#REF!</definedName>
    <definedName name="_FSA016" localSheetId="33">#REF!</definedName>
    <definedName name="_FSA016" localSheetId="34">#REF!</definedName>
    <definedName name="_FSA016" localSheetId="16">#REF!</definedName>
    <definedName name="_FSA016" localSheetId="17">#REF!</definedName>
    <definedName name="_FSA016" localSheetId="22">#REF!</definedName>
    <definedName name="_FSA016" localSheetId="13">#REF!</definedName>
    <definedName name="_FSA016" localSheetId="19">#REF!</definedName>
    <definedName name="_FSA016" localSheetId="23">#REF!</definedName>
    <definedName name="_FSA016" localSheetId="21">#REF!</definedName>
    <definedName name="_FSA016" localSheetId="30">#REF!</definedName>
    <definedName name="_FSA016" localSheetId="35">#REF!</definedName>
    <definedName name="_FSA016" localSheetId="3">#REF!</definedName>
    <definedName name="_FSA016" localSheetId="0">#REF!</definedName>
    <definedName name="_FSA016" localSheetId="29">#REF!</definedName>
    <definedName name="_FSA016" localSheetId="28">#REF!</definedName>
    <definedName name="_FSA016" localSheetId="10">#REF!</definedName>
    <definedName name="_FSA016" localSheetId="27">#REF!</definedName>
    <definedName name="_FSA016" localSheetId="26">#REF!</definedName>
    <definedName name="_FSA016" localSheetId="24">#REF!</definedName>
    <definedName name="_FSA016" localSheetId="25">#REF!</definedName>
    <definedName name="_FSA016" localSheetId="39">#REF!</definedName>
    <definedName name="_FSA016" localSheetId="40">#REF!</definedName>
    <definedName name="_FSA016" localSheetId="11">#REF!</definedName>
    <definedName name="_FSA016" localSheetId="6">#REF!</definedName>
    <definedName name="_FSA016" localSheetId="12">#REF!</definedName>
    <definedName name="_FSA016" localSheetId="36">#REF!</definedName>
    <definedName name="_FSA016" localSheetId="7">#REF!</definedName>
    <definedName name="_FSA016" localSheetId="4">#REF!</definedName>
    <definedName name="_FSA016" localSheetId="41">#REF!</definedName>
    <definedName name="_FSA016">#REF!</definedName>
    <definedName name="_FSA027" localSheetId="32">#REF!</definedName>
    <definedName name="_FSA027" localSheetId="17">#REF!</definedName>
    <definedName name="_FSA027" localSheetId="13">#REF!</definedName>
    <definedName name="_FSA027" localSheetId="35">#REF!</definedName>
    <definedName name="_FSA027" localSheetId="3">#REF!</definedName>
    <definedName name="_FSA027" localSheetId="0">#REF!</definedName>
    <definedName name="_FSA027" localSheetId="10">#REF!</definedName>
    <definedName name="_FSA027" localSheetId="26">#REF!</definedName>
    <definedName name="_FSA027" localSheetId="6">#REF!</definedName>
    <definedName name="_FSA027" localSheetId="36">#REF!</definedName>
    <definedName name="_FSA027" localSheetId="4">#REF!</definedName>
    <definedName name="_FSA027" localSheetId="41">#REF!</definedName>
    <definedName name="_FSA027">#REF!</definedName>
    <definedName name="_FSA028" localSheetId="32">#REF!</definedName>
    <definedName name="_FSA028" localSheetId="17">#REF!</definedName>
    <definedName name="_FSA028" localSheetId="13">#REF!</definedName>
    <definedName name="_FSA028" localSheetId="35">#REF!</definedName>
    <definedName name="_FSA028" localSheetId="3">#REF!</definedName>
    <definedName name="_FSA028" localSheetId="0">#REF!</definedName>
    <definedName name="_FSA028" localSheetId="10">#REF!</definedName>
    <definedName name="_FSA028" localSheetId="26">#REF!</definedName>
    <definedName name="_FSA028" localSheetId="6">#REF!</definedName>
    <definedName name="_FSA028" localSheetId="36">#REF!</definedName>
    <definedName name="_FSA028" localSheetId="4">#REF!</definedName>
    <definedName name="_FSA028" localSheetId="41">#REF!</definedName>
    <definedName name="_FSA028">#REF!</definedName>
    <definedName name="COMPANY">'[2]Drop Down List'!$H$1</definedName>
    <definedName name="FSA007a">[1]FSA004!$A$1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k">#REF!</definedName>
    <definedName name="MONTH">'[2]Drop Down List'!$H$2</definedName>
    <definedName name="_xlnm.Print_Area" localSheetId="31">ВПВО!$A$1:$D$14</definedName>
    <definedName name="_xlnm.Print_Area" localSheetId="14">КАО!$A$1:$M$39</definedName>
    <definedName name="_xlnm.Print_Area" localSheetId="32">КПЕСГ!$A$1:$C$31</definedName>
    <definedName name="_xlnm.Print_Area" localSheetId="17">КРЗД!$A$2:$G$48</definedName>
    <definedName name="_xlnm.Print_Area" localSheetId="13">КРК!$A$1:$C$12</definedName>
    <definedName name="_xlnm.Print_Area" localSheetId="30">КСК!$A$1:$C$10</definedName>
    <definedName name="_xlnm.Print_Area" localSheetId="35">'ЛРК '!$A$1:$D$11</definedName>
    <definedName name="_xlnm.Print_Area" localSheetId="3">'НП '!$A$1:$D$40</definedName>
    <definedName name="_xlnm.Print_Area" localSheetId="29">ОРИК!$A$1:$J$14</definedName>
    <definedName name="_xlnm.Print_Area" localSheetId="28">ОРК!$A$1:$C$10</definedName>
    <definedName name="_xlnm.Print_Area" localSheetId="10">ПИКО!$A$1:$D$23</definedName>
    <definedName name="_xlnm.Print_Area" localSheetId="27">'ПРИК '!$A$1:$C$15</definedName>
    <definedName name="_xlnm.Print_Area" localSheetId="38">РНОСК!$A$1:$G$40</definedName>
    <definedName name="_xlnm.Print_Area" localSheetId="11">СЗСK!$A$1:$D$11</definedName>
    <definedName name="_xlnm.Print_Area" localSheetId="36">СПЛКВ!$A$1:$D$13</definedName>
    <definedName name="_xlnm.Print_Area" localSheetId="37">СПЛО!$A$1:$H$41</definedName>
    <definedName name="_xlnm.Print_Area" localSheetId="4">УР1!$A$1:$C$11</definedName>
    <definedName name="_xlnm.Print_Titles" localSheetId="40">СЗО!$7:$8</definedName>
    <definedName name="_xlnm.Print_Titles" localSheetId="7">'ССО '!$5:$6</definedName>
    <definedName name="Table_A" localSheetId="9">#REF!</definedName>
    <definedName name="Table_A" localSheetId="31">#REF!</definedName>
    <definedName name="Table_A" localSheetId="14">#REF!</definedName>
    <definedName name="Table_A" localSheetId="8">#REF!</definedName>
    <definedName name="Table_A" localSheetId="5">#REF!</definedName>
    <definedName name="Table_A" localSheetId="32">#REF!</definedName>
    <definedName name="Table_A" localSheetId="33">#REF!</definedName>
    <definedName name="Table_A" localSheetId="34">#REF!</definedName>
    <definedName name="Table_A" localSheetId="16">#REF!</definedName>
    <definedName name="Table_A" localSheetId="17">#REF!</definedName>
    <definedName name="Table_A" localSheetId="22">#REF!</definedName>
    <definedName name="Table_A" localSheetId="13">#REF!</definedName>
    <definedName name="Table_A" localSheetId="19">#REF!</definedName>
    <definedName name="Table_A" localSheetId="23">#REF!</definedName>
    <definedName name="Table_A" localSheetId="21">#REF!</definedName>
    <definedName name="Table_A" localSheetId="30">#REF!</definedName>
    <definedName name="Table_A" localSheetId="35">#REF!</definedName>
    <definedName name="Table_A" localSheetId="3">#REF!</definedName>
    <definedName name="Table_A" localSheetId="0">#REF!</definedName>
    <definedName name="Table_A" localSheetId="1">#REF!</definedName>
    <definedName name="Table_A" localSheetId="29">#REF!</definedName>
    <definedName name="Table_A" localSheetId="28">#REF!</definedName>
    <definedName name="Table_A" localSheetId="10">#REF!</definedName>
    <definedName name="Table_A" localSheetId="27">#REF!</definedName>
    <definedName name="Table_A" localSheetId="26">#REF!</definedName>
    <definedName name="Table_A" localSheetId="24">#REF!</definedName>
    <definedName name="Table_A" localSheetId="25">#REF!</definedName>
    <definedName name="Table_A" localSheetId="38">#REF!</definedName>
    <definedName name="Table_A" localSheetId="39">#REF!</definedName>
    <definedName name="Table_A" localSheetId="40">#REF!</definedName>
    <definedName name="Table_A" localSheetId="11">#REF!</definedName>
    <definedName name="Table_A" localSheetId="6">#REF!</definedName>
    <definedName name="Table_A" localSheetId="12">#REF!</definedName>
    <definedName name="Table_A" localSheetId="36">#REF!</definedName>
    <definedName name="Table_A" localSheetId="37">#REF!</definedName>
    <definedName name="Table_A" localSheetId="7">#REF!</definedName>
    <definedName name="Table_A" localSheetId="4">#REF!</definedName>
    <definedName name="Table_A" localSheetId="41">#REF!</definedName>
    <definedName name="Table_A">#REF!</definedName>
    <definedName name="Table_AB" localSheetId="9">#REF!</definedName>
    <definedName name="Table_AB" localSheetId="31">#REF!</definedName>
    <definedName name="Table_AB" localSheetId="14">#REF!</definedName>
    <definedName name="Table_AB" localSheetId="8">#REF!</definedName>
    <definedName name="Table_AB" localSheetId="32">#REF!</definedName>
    <definedName name="Table_AB" localSheetId="33">#REF!</definedName>
    <definedName name="Table_AB" localSheetId="34">#REF!</definedName>
    <definedName name="Table_AB" localSheetId="16">#REF!</definedName>
    <definedName name="Table_AB" localSheetId="17">#REF!</definedName>
    <definedName name="Table_AB" localSheetId="22">#REF!</definedName>
    <definedName name="Table_AB" localSheetId="13">#REF!</definedName>
    <definedName name="Table_AB" localSheetId="19">#REF!</definedName>
    <definedName name="Table_AB" localSheetId="23">#REF!</definedName>
    <definedName name="Table_AB" localSheetId="21">#REF!</definedName>
    <definedName name="Table_AB" localSheetId="30">#REF!</definedName>
    <definedName name="Table_AB" localSheetId="35">#REF!</definedName>
    <definedName name="Table_AB" localSheetId="3">#REF!</definedName>
    <definedName name="Table_AB" localSheetId="0">#REF!</definedName>
    <definedName name="Table_AB" localSheetId="29">#REF!</definedName>
    <definedName name="Table_AB" localSheetId="28">#REF!</definedName>
    <definedName name="Table_AB" localSheetId="10">#REF!</definedName>
    <definedName name="Table_AB" localSheetId="27">#REF!</definedName>
    <definedName name="Table_AB" localSheetId="26">#REF!</definedName>
    <definedName name="Table_AB" localSheetId="24">#REF!</definedName>
    <definedName name="Table_AB" localSheetId="25">#REF!</definedName>
    <definedName name="Table_AB" localSheetId="39">#REF!</definedName>
    <definedName name="Table_AB" localSheetId="40">#REF!</definedName>
    <definedName name="Table_AB" localSheetId="11">#REF!</definedName>
    <definedName name="Table_AB" localSheetId="6">#REF!</definedName>
    <definedName name="Table_AB" localSheetId="12">#REF!</definedName>
    <definedName name="Table_AB" localSheetId="36">#REF!</definedName>
    <definedName name="Table_AB" localSheetId="7">#REF!</definedName>
    <definedName name="Table_AB" localSheetId="4">#REF!</definedName>
    <definedName name="Table_AB" localSheetId="41">#REF!</definedName>
    <definedName name="Table_AB">#REF!</definedName>
    <definedName name="Table_AD" localSheetId="9">#REF!</definedName>
    <definedName name="Table_AD" localSheetId="31">#REF!</definedName>
    <definedName name="Table_AD" localSheetId="14">#REF!</definedName>
    <definedName name="Table_AD" localSheetId="8">#REF!</definedName>
    <definedName name="Table_AD" localSheetId="32">#REF!</definedName>
    <definedName name="Table_AD" localSheetId="33">#REF!</definedName>
    <definedName name="Table_AD" localSheetId="34">#REF!</definedName>
    <definedName name="Table_AD" localSheetId="16">#REF!</definedName>
    <definedName name="Table_AD" localSheetId="17">#REF!</definedName>
    <definedName name="Table_AD" localSheetId="22">#REF!</definedName>
    <definedName name="Table_AD" localSheetId="13">#REF!</definedName>
    <definedName name="Table_AD" localSheetId="19">#REF!</definedName>
    <definedName name="Table_AD" localSheetId="23">#REF!</definedName>
    <definedName name="Table_AD" localSheetId="21">#REF!</definedName>
    <definedName name="Table_AD" localSheetId="30">#REF!</definedName>
    <definedName name="Table_AD" localSheetId="35">#REF!</definedName>
    <definedName name="Table_AD" localSheetId="3">#REF!</definedName>
    <definedName name="Table_AD" localSheetId="0">#REF!</definedName>
    <definedName name="Table_AD" localSheetId="29">#REF!</definedName>
    <definedName name="Table_AD" localSheetId="28">#REF!</definedName>
    <definedName name="Table_AD" localSheetId="10">#REF!</definedName>
    <definedName name="Table_AD" localSheetId="27">#REF!</definedName>
    <definedName name="Table_AD" localSheetId="26">#REF!</definedName>
    <definedName name="Table_AD" localSheetId="24">#REF!</definedName>
    <definedName name="Table_AD" localSheetId="25">#REF!</definedName>
    <definedName name="Table_AD" localSheetId="39">#REF!</definedName>
    <definedName name="Table_AD" localSheetId="40">#REF!</definedName>
    <definedName name="Table_AD" localSheetId="11">#REF!</definedName>
    <definedName name="Table_AD" localSheetId="6">#REF!</definedName>
    <definedName name="Table_AD" localSheetId="12">#REF!</definedName>
    <definedName name="Table_AD" localSheetId="36">#REF!</definedName>
    <definedName name="Table_AD" localSheetId="7">#REF!</definedName>
    <definedName name="Table_AD" localSheetId="4">#REF!</definedName>
    <definedName name="Table_AD" localSheetId="41">#REF!</definedName>
    <definedName name="Table_AD">#REF!</definedName>
    <definedName name="Table_AE" localSheetId="32">#REF!</definedName>
    <definedName name="Table_AE" localSheetId="17">#REF!</definedName>
    <definedName name="Table_AE" localSheetId="13">#REF!</definedName>
    <definedName name="Table_AE" localSheetId="35">#REF!</definedName>
    <definedName name="Table_AE" localSheetId="3">#REF!</definedName>
    <definedName name="Table_AE" localSheetId="0">#REF!</definedName>
    <definedName name="Table_AE" localSheetId="10">#REF!</definedName>
    <definedName name="Table_AE" localSheetId="26">#REF!</definedName>
    <definedName name="Table_AE" localSheetId="6">#REF!</definedName>
    <definedName name="Table_AE" localSheetId="36">#REF!</definedName>
    <definedName name="Table_AE" localSheetId="4">#REF!</definedName>
    <definedName name="Table_AE" localSheetId="41">#REF!</definedName>
    <definedName name="Table_AE">#REF!</definedName>
    <definedName name="Table_AF" localSheetId="32">#REF!</definedName>
    <definedName name="Table_AF" localSheetId="17">#REF!</definedName>
    <definedName name="Table_AF" localSheetId="13">#REF!</definedName>
    <definedName name="Table_AF" localSheetId="35">#REF!</definedName>
    <definedName name="Table_AF" localSheetId="3">#REF!</definedName>
    <definedName name="Table_AF" localSheetId="0">#REF!</definedName>
    <definedName name="Table_AF" localSheetId="10">#REF!</definedName>
    <definedName name="Table_AF" localSheetId="26">#REF!</definedName>
    <definedName name="Table_AF" localSheetId="6">#REF!</definedName>
    <definedName name="Table_AF" localSheetId="36">#REF!</definedName>
    <definedName name="Table_AF" localSheetId="4">#REF!</definedName>
    <definedName name="Table_AF" localSheetId="41">#REF!</definedName>
    <definedName name="Table_AF">#REF!</definedName>
    <definedName name="Table_AH" localSheetId="32">#REF!</definedName>
    <definedName name="Table_AH" localSheetId="17">#REF!</definedName>
    <definedName name="Table_AH" localSheetId="13">#REF!</definedName>
    <definedName name="Table_AH" localSheetId="35">#REF!</definedName>
    <definedName name="Table_AH" localSheetId="3">#REF!</definedName>
    <definedName name="Table_AH" localSheetId="0">#REF!</definedName>
    <definedName name="Table_AH" localSheetId="10">#REF!</definedName>
    <definedName name="Table_AH" localSheetId="26">#REF!</definedName>
    <definedName name="Table_AH" localSheetId="6">#REF!</definedName>
    <definedName name="Table_AH" localSheetId="36">#REF!</definedName>
    <definedName name="Table_AH" localSheetId="4">#REF!</definedName>
    <definedName name="Table_AH" localSheetId="41">#REF!</definedName>
    <definedName name="Table_AH">#REF!</definedName>
    <definedName name="Table_AL" localSheetId="32">#REF!</definedName>
    <definedName name="Table_AL" localSheetId="17">#REF!</definedName>
    <definedName name="Table_AL" localSheetId="13">#REF!</definedName>
    <definedName name="Table_AL" localSheetId="35">#REF!</definedName>
    <definedName name="Table_AL" localSheetId="3">#REF!</definedName>
    <definedName name="Table_AL" localSheetId="0">#REF!</definedName>
    <definedName name="Table_AL" localSheetId="10">#REF!</definedName>
    <definedName name="Table_AL" localSheetId="26">#REF!</definedName>
    <definedName name="Table_AL" localSheetId="6">#REF!</definedName>
    <definedName name="Table_AL" localSheetId="36">#REF!</definedName>
    <definedName name="Table_AL" localSheetId="4">#REF!</definedName>
    <definedName name="Table_AL" localSheetId="41">#REF!</definedName>
    <definedName name="Table_AL">#REF!</definedName>
    <definedName name="Table_B" localSheetId="32">#REF!</definedName>
    <definedName name="Table_B" localSheetId="17">#REF!</definedName>
    <definedName name="Table_B" localSheetId="13">#REF!</definedName>
    <definedName name="Table_B" localSheetId="35">#REF!</definedName>
    <definedName name="Table_B" localSheetId="3">#REF!</definedName>
    <definedName name="Table_B" localSheetId="0">#REF!</definedName>
    <definedName name="Table_B" localSheetId="10">#REF!</definedName>
    <definedName name="Table_B" localSheetId="26">#REF!</definedName>
    <definedName name="Table_B" localSheetId="6">#REF!</definedName>
    <definedName name="Table_B" localSheetId="36">#REF!</definedName>
    <definedName name="Table_B" localSheetId="4">#REF!</definedName>
    <definedName name="Table_B" localSheetId="41">#REF!</definedName>
    <definedName name="Table_B">#REF!</definedName>
    <definedName name="Table_C" localSheetId="32">#REF!</definedName>
    <definedName name="Table_C" localSheetId="17">#REF!</definedName>
    <definedName name="Table_C" localSheetId="13">#REF!</definedName>
    <definedName name="Table_C" localSheetId="35">#REF!</definedName>
    <definedName name="Table_C" localSheetId="3">#REF!</definedName>
    <definedName name="Table_C" localSheetId="0">#REF!</definedName>
    <definedName name="Table_C" localSheetId="10">#REF!</definedName>
    <definedName name="Table_C" localSheetId="26">#REF!</definedName>
    <definedName name="Table_C" localSheetId="6">#REF!</definedName>
    <definedName name="Table_C" localSheetId="36">#REF!</definedName>
    <definedName name="Table_C" localSheetId="4">#REF!</definedName>
    <definedName name="Table_C" localSheetId="41">#REF!</definedName>
    <definedName name="Table_C">#REF!</definedName>
    <definedName name="Table_D" localSheetId="32">#REF!</definedName>
    <definedName name="Table_D" localSheetId="17">#REF!</definedName>
    <definedName name="Table_D" localSheetId="13">#REF!</definedName>
    <definedName name="Table_D" localSheetId="35">#REF!</definedName>
    <definedName name="Table_D" localSheetId="3">#REF!</definedName>
    <definedName name="Table_D" localSheetId="0">#REF!</definedName>
    <definedName name="Table_D" localSheetId="10">#REF!</definedName>
    <definedName name="Table_D" localSheetId="26">#REF!</definedName>
    <definedName name="Table_D" localSheetId="6">#REF!</definedName>
    <definedName name="Table_D" localSheetId="36">#REF!</definedName>
    <definedName name="Table_D" localSheetId="4">#REF!</definedName>
    <definedName name="Table_D" localSheetId="41">#REF!</definedName>
    <definedName name="Table_D">#REF!</definedName>
    <definedName name="Table_F" localSheetId="32">#REF!</definedName>
    <definedName name="Table_F" localSheetId="17">#REF!</definedName>
    <definedName name="Table_F" localSheetId="13">#REF!</definedName>
    <definedName name="Table_F" localSheetId="35">#REF!</definedName>
    <definedName name="Table_F" localSheetId="3">#REF!</definedName>
    <definedName name="Table_F" localSheetId="0">#REF!</definedName>
    <definedName name="Table_F" localSheetId="10">#REF!</definedName>
    <definedName name="Table_F" localSheetId="26">#REF!</definedName>
    <definedName name="Table_F" localSheetId="6">#REF!</definedName>
    <definedName name="Table_F" localSheetId="36">#REF!</definedName>
    <definedName name="Table_F" localSheetId="4">#REF!</definedName>
    <definedName name="Table_F" localSheetId="41">#REF!</definedName>
    <definedName name="Table_F">#REF!</definedName>
    <definedName name="Table_G" localSheetId="32">#REF!</definedName>
    <definedName name="Table_G" localSheetId="17">#REF!</definedName>
    <definedName name="Table_G" localSheetId="13">#REF!</definedName>
    <definedName name="Table_G" localSheetId="35">#REF!</definedName>
    <definedName name="Table_G" localSheetId="3">#REF!</definedName>
    <definedName name="Table_G" localSheetId="0">#REF!</definedName>
    <definedName name="Table_G" localSheetId="10">#REF!</definedName>
    <definedName name="Table_G" localSheetId="26">#REF!</definedName>
    <definedName name="Table_G" localSheetId="6">#REF!</definedName>
    <definedName name="Table_G" localSheetId="36">#REF!</definedName>
    <definedName name="Table_G" localSheetId="4">#REF!</definedName>
    <definedName name="Table_G" localSheetId="41">#REF!</definedName>
    <definedName name="Table_G">#REF!</definedName>
    <definedName name="Table_H" localSheetId="32">#REF!</definedName>
    <definedName name="Table_H" localSheetId="17">#REF!</definedName>
    <definedName name="Table_H" localSheetId="13">#REF!</definedName>
    <definedName name="Table_H" localSheetId="35">#REF!</definedName>
    <definedName name="Table_H" localSheetId="3">#REF!</definedName>
    <definedName name="Table_H" localSheetId="0">#REF!</definedName>
    <definedName name="Table_H" localSheetId="10">#REF!</definedName>
    <definedName name="Table_H" localSheetId="26">#REF!</definedName>
    <definedName name="Table_H" localSheetId="6">#REF!</definedName>
    <definedName name="Table_H" localSheetId="36">#REF!</definedName>
    <definedName name="Table_H" localSheetId="4">#REF!</definedName>
    <definedName name="Table_H" localSheetId="41">#REF!</definedName>
    <definedName name="Table_H">#REF!</definedName>
    <definedName name="Table_J" localSheetId="32">#REF!</definedName>
    <definedName name="Table_J" localSheetId="17">#REF!</definedName>
    <definedName name="Table_J" localSheetId="13">#REF!</definedName>
    <definedName name="Table_J" localSheetId="35">#REF!</definedName>
    <definedName name="Table_J" localSheetId="3">#REF!</definedName>
    <definedName name="Table_J" localSheetId="0">#REF!</definedName>
    <definedName name="Table_J" localSheetId="10">#REF!</definedName>
    <definedName name="Table_J" localSheetId="26">#REF!</definedName>
    <definedName name="Table_J" localSheetId="6">#REF!</definedName>
    <definedName name="Table_J" localSheetId="36">#REF!</definedName>
    <definedName name="Table_J" localSheetId="4">#REF!</definedName>
    <definedName name="Table_J" localSheetId="41">#REF!</definedName>
    <definedName name="Table_J">#REF!</definedName>
    <definedName name="Table_K" localSheetId="32">#REF!</definedName>
    <definedName name="Table_K" localSheetId="17">#REF!</definedName>
    <definedName name="Table_K" localSheetId="13">#REF!</definedName>
    <definedName name="Table_K" localSheetId="35">#REF!</definedName>
    <definedName name="Table_K" localSheetId="3">#REF!</definedName>
    <definedName name="Table_K" localSheetId="0">#REF!</definedName>
    <definedName name="Table_K" localSheetId="10">#REF!</definedName>
    <definedName name="Table_K" localSheetId="26">#REF!</definedName>
    <definedName name="Table_K" localSheetId="6">#REF!</definedName>
    <definedName name="Table_K" localSheetId="36">#REF!</definedName>
    <definedName name="Table_K" localSheetId="4">#REF!</definedName>
    <definedName name="Table_K" localSheetId="41">#REF!</definedName>
    <definedName name="Table_K">#REF!</definedName>
    <definedName name="Table_M" localSheetId="32">#REF!</definedName>
    <definedName name="Table_M" localSheetId="17">#REF!</definedName>
    <definedName name="Table_M" localSheetId="13">#REF!</definedName>
    <definedName name="Table_M" localSheetId="35">#REF!</definedName>
    <definedName name="Table_M" localSheetId="3">#REF!</definedName>
    <definedName name="Table_M" localSheetId="0">#REF!</definedName>
    <definedName name="Table_M" localSheetId="10">#REF!</definedName>
    <definedName name="Table_M" localSheetId="26">#REF!</definedName>
    <definedName name="Table_M" localSheetId="6">#REF!</definedName>
    <definedName name="Table_M" localSheetId="36">#REF!</definedName>
    <definedName name="Table_M" localSheetId="4">#REF!</definedName>
    <definedName name="Table_M" localSheetId="41">#REF!</definedName>
    <definedName name="Table_M">#REF!</definedName>
    <definedName name="Table_O" localSheetId="32">#REF!</definedName>
    <definedName name="Table_O" localSheetId="17">#REF!</definedName>
    <definedName name="Table_O" localSheetId="13">#REF!</definedName>
    <definedName name="Table_O" localSheetId="35">#REF!</definedName>
    <definedName name="Table_O" localSheetId="3">#REF!</definedName>
    <definedName name="Table_O" localSheetId="0">#REF!</definedName>
    <definedName name="Table_O" localSheetId="10">#REF!</definedName>
    <definedName name="Table_O" localSheetId="26">#REF!</definedName>
    <definedName name="Table_O" localSheetId="6">#REF!</definedName>
    <definedName name="Table_O" localSheetId="36">#REF!</definedName>
    <definedName name="Table_O" localSheetId="4">#REF!</definedName>
    <definedName name="Table_O" localSheetId="41">#REF!</definedName>
    <definedName name="Table_O">#REF!</definedName>
    <definedName name="Table_Q" localSheetId="32">#REF!</definedName>
    <definedName name="Table_Q" localSheetId="17">#REF!</definedName>
    <definedName name="Table_Q" localSheetId="13">#REF!</definedName>
    <definedName name="Table_Q" localSheetId="35">#REF!</definedName>
    <definedName name="Table_Q" localSheetId="3">#REF!</definedName>
    <definedName name="Table_Q" localSheetId="0">#REF!</definedName>
    <definedName name="Table_Q" localSheetId="10">#REF!</definedName>
    <definedName name="Table_Q" localSheetId="26">#REF!</definedName>
    <definedName name="Table_Q" localSheetId="6">#REF!</definedName>
    <definedName name="Table_Q" localSheetId="36">#REF!</definedName>
    <definedName name="Table_Q" localSheetId="4">#REF!</definedName>
    <definedName name="Table_Q" localSheetId="41">#REF!</definedName>
    <definedName name="Table_Q">#REF!</definedName>
    <definedName name="Table_S" localSheetId="32">#REF!</definedName>
    <definedName name="Table_S" localSheetId="17">#REF!</definedName>
    <definedName name="Table_S" localSheetId="13">#REF!</definedName>
    <definedName name="Table_S" localSheetId="35">#REF!</definedName>
    <definedName name="Table_S" localSheetId="3">#REF!</definedName>
    <definedName name="Table_S" localSheetId="0">#REF!</definedName>
    <definedName name="Table_S" localSheetId="10">#REF!</definedName>
    <definedName name="Table_S" localSheetId="26">#REF!</definedName>
    <definedName name="Table_S" localSheetId="6">#REF!</definedName>
    <definedName name="Table_S" localSheetId="36">#REF!</definedName>
    <definedName name="Table_S" localSheetId="4">#REF!</definedName>
    <definedName name="Table_S" localSheetId="41">#REF!</definedName>
    <definedName name="Table_S">#REF!</definedName>
    <definedName name="Table_T" localSheetId="32">#REF!</definedName>
    <definedName name="Table_T" localSheetId="17">#REF!</definedName>
    <definedName name="Table_T" localSheetId="13">#REF!</definedName>
    <definedName name="Table_T" localSheetId="35">#REF!</definedName>
    <definedName name="Table_T" localSheetId="3">#REF!</definedName>
    <definedName name="Table_T" localSheetId="0">#REF!</definedName>
    <definedName name="Table_T" localSheetId="10">#REF!</definedName>
    <definedName name="Table_T" localSheetId="26">#REF!</definedName>
    <definedName name="Table_T" localSheetId="6">#REF!</definedName>
    <definedName name="Table_T" localSheetId="36">#REF!</definedName>
    <definedName name="Table_T" localSheetId="4">#REF!</definedName>
    <definedName name="Table_T" localSheetId="41">#REF!</definedName>
    <definedName name="Table_T">#REF!</definedName>
    <definedName name="Table_U" localSheetId="32">#REF!</definedName>
    <definedName name="Table_U" localSheetId="17">#REF!</definedName>
    <definedName name="Table_U" localSheetId="13">#REF!</definedName>
    <definedName name="Table_U" localSheetId="35">#REF!</definedName>
    <definedName name="Table_U" localSheetId="3">#REF!</definedName>
    <definedName name="Table_U" localSheetId="0">#REF!</definedName>
    <definedName name="Table_U" localSheetId="10">#REF!</definedName>
    <definedName name="Table_U" localSheetId="26">#REF!</definedName>
    <definedName name="Table_U" localSheetId="6">#REF!</definedName>
    <definedName name="Table_U" localSheetId="36">#REF!</definedName>
    <definedName name="Table_U" localSheetId="4">#REF!</definedName>
    <definedName name="Table_U" localSheetId="41">#REF!</definedName>
    <definedName name="Table_U">#REF!</definedName>
    <definedName name="Table_V" localSheetId="32">#REF!</definedName>
    <definedName name="Table_V" localSheetId="17">#REF!</definedName>
    <definedName name="Table_V" localSheetId="13">#REF!</definedName>
    <definedName name="Table_V" localSheetId="35">#REF!</definedName>
    <definedName name="Table_V" localSheetId="3">#REF!</definedName>
    <definedName name="Table_V" localSheetId="0">#REF!</definedName>
    <definedName name="Table_V" localSheetId="10">#REF!</definedName>
    <definedName name="Table_V" localSheetId="26">#REF!</definedName>
    <definedName name="Table_V" localSheetId="6">#REF!</definedName>
    <definedName name="Table_V" localSheetId="36">#REF!</definedName>
    <definedName name="Table_V" localSheetId="4">#REF!</definedName>
    <definedName name="Table_V" localSheetId="41">#REF!</definedName>
    <definedName name="Table_V">#REF!</definedName>
    <definedName name="YEAR">'[2]Drop Down List'!$H$3</definedName>
    <definedName name="врска">ОП1!$D$14</definedName>
    <definedName name="и" localSheetId="9">#REF!</definedName>
    <definedName name="и" localSheetId="2">#REF!</definedName>
    <definedName name="и" localSheetId="31">#REF!</definedName>
    <definedName name="и" localSheetId="14">#REF!</definedName>
    <definedName name="и" localSheetId="8">#REF!</definedName>
    <definedName name="и" localSheetId="5">#REF!</definedName>
    <definedName name="и" localSheetId="32">#REF!</definedName>
    <definedName name="и" localSheetId="33">#REF!</definedName>
    <definedName name="и" localSheetId="34">#REF!</definedName>
    <definedName name="и" localSheetId="16">#REF!</definedName>
    <definedName name="и" localSheetId="17">#REF!</definedName>
    <definedName name="и" localSheetId="22">#REF!</definedName>
    <definedName name="и" localSheetId="13">#REF!</definedName>
    <definedName name="и" localSheetId="19">#REF!</definedName>
    <definedName name="и" localSheetId="23">#REF!</definedName>
    <definedName name="и" localSheetId="21">#REF!</definedName>
    <definedName name="и" localSheetId="30">#REF!</definedName>
    <definedName name="и" localSheetId="35">#REF!</definedName>
    <definedName name="и" localSheetId="3">#REF!</definedName>
    <definedName name="и" localSheetId="0">#REF!</definedName>
    <definedName name="и" localSheetId="1">#REF!</definedName>
    <definedName name="и" localSheetId="29">#REF!</definedName>
    <definedName name="и" localSheetId="28">#REF!</definedName>
    <definedName name="и" localSheetId="10">#REF!</definedName>
    <definedName name="и" localSheetId="27">#REF!</definedName>
    <definedName name="и" localSheetId="26">#REF!</definedName>
    <definedName name="и" localSheetId="24">#REF!</definedName>
    <definedName name="и" localSheetId="25">#REF!</definedName>
    <definedName name="и" localSheetId="38">#REF!</definedName>
    <definedName name="и" localSheetId="39">#REF!</definedName>
    <definedName name="и" localSheetId="40">#REF!</definedName>
    <definedName name="и" localSheetId="11">#REF!</definedName>
    <definedName name="и" localSheetId="6">#REF!</definedName>
    <definedName name="и" localSheetId="12">#REF!</definedName>
    <definedName name="и" localSheetId="36">#REF!</definedName>
    <definedName name="и" localSheetId="37">#REF!</definedName>
    <definedName name="и" localSheetId="7">#REF!</definedName>
    <definedName name="и" localSheetId="4">#REF!</definedName>
    <definedName name="и">#REF!</definedName>
    <definedName name="ПН5" localSheetId="9">#REF!</definedName>
    <definedName name="ПН5" localSheetId="2">#REF!</definedName>
    <definedName name="ПН5" localSheetId="31">#REF!</definedName>
    <definedName name="ПН5" localSheetId="14">#REF!</definedName>
    <definedName name="ПН5" localSheetId="8">#REF!</definedName>
    <definedName name="ПН5" localSheetId="5">#REF!</definedName>
    <definedName name="ПН5" localSheetId="32">#REF!</definedName>
    <definedName name="ПН5" localSheetId="33">#REF!</definedName>
    <definedName name="ПН5" localSheetId="34">#REF!</definedName>
    <definedName name="ПН5" localSheetId="16">#REF!</definedName>
    <definedName name="ПН5" localSheetId="17">#REF!</definedName>
    <definedName name="ПН5" localSheetId="22">#REF!</definedName>
    <definedName name="ПН5" localSheetId="13">#REF!</definedName>
    <definedName name="ПН5" localSheetId="19">#REF!</definedName>
    <definedName name="ПН5" localSheetId="23">#REF!</definedName>
    <definedName name="ПН5" localSheetId="21">#REF!</definedName>
    <definedName name="ПН5" localSheetId="30">#REF!</definedName>
    <definedName name="ПН5" localSheetId="35">#REF!</definedName>
    <definedName name="ПН5" localSheetId="3">#REF!</definedName>
    <definedName name="ПН5" localSheetId="0">#REF!</definedName>
    <definedName name="ПН5" localSheetId="1">#REF!</definedName>
    <definedName name="ПН5" localSheetId="29">#REF!</definedName>
    <definedName name="ПН5" localSheetId="28">#REF!</definedName>
    <definedName name="ПН5" localSheetId="10">#REF!</definedName>
    <definedName name="ПН5" localSheetId="27">#REF!</definedName>
    <definedName name="ПН5" localSheetId="26">#REF!</definedName>
    <definedName name="ПН5" localSheetId="24">#REF!</definedName>
    <definedName name="ПН5" localSheetId="25">#REF!</definedName>
    <definedName name="ПН5" localSheetId="39">#REF!</definedName>
    <definedName name="ПН5" localSheetId="40">#REF!</definedName>
    <definedName name="ПН5" localSheetId="11">#REF!</definedName>
    <definedName name="ПН5" localSheetId="6">#REF!</definedName>
    <definedName name="ПН5" localSheetId="12">#REF!</definedName>
    <definedName name="ПН5" localSheetId="36">#REF!</definedName>
    <definedName name="ПН5" localSheetId="7">#REF!</definedName>
    <definedName name="ПН5" localSheetId="4">#REF!</definedName>
    <definedName name="ПН5">#REF!</definedName>
    <definedName name="СПЛКВ">#REF!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17" l="1"/>
  <c r="E26" i="117"/>
  <c r="D26" i="117"/>
  <c r="H18" i="117"/>
  <c r="G18" i="117"/>
  <c r="D31" i="111" l="1"/>
  <c r="D24" i="111"/>
  <c r="H19" i="111"/>
  <c r="G19" i="111"/>
  <c r="F19" i="111"/>
  <c r="E19" i="111"/>
  <c r="H7" i="110" l="1"/>
  <c r="H14" i="110" s="1"/>
  <c r="G7" i="110"/>
  <c r="G14" i="110" s="1"/>
  <c r="F7" i="110"/>
  <c r="F14" i="110" s="1"/>
  <c r="E7" i="110"/>
  <c r="E14" i="110" s="1"/>
  <c r="D7" i="110"/>
  <c r="D14" i="110" s="1"/>
  <c r="C7" i="110"/>
  <c r="C14" i="110" s="1"/>
  <c r="F12" i="109" l="1"/>
  <c r="E12" i="109"/>
  <c r="D12" i="109"/>
  <c r="C12" i="109"/>
  <c r="H11" i="109"/>
  <c r="J11" i="109" s="1"/>
  <c r="G11" i="109"/>
  <c r="I11" i="109" s="1"/>
  <c r="J10" i="109"/>
  <c r="I10" i="109"/>
  <c r="H9" i="109"/>
  <c r="J9" i="109" s="1"/>
  <c r="G9" i="109"/>
  <c r="I9" i="109" s="1"/>
  <c r="H8" i="109"/>
  <c r="J8" i="109" s="1"/>
  <c r="J12" i="109" s="1"/>
  <c r="G8" i="109"/>
  <c r="G12" i="109" s="1"/>
  <c r="J7" i="109"/>
  <c r="I7" i="109"/>
  <c r="H12" i="109" l="1"/>
  <c r="I8" i="109"/>
  <c r="I12" i="109" s="1"/>
  <c r="H26" i="103" l="1"/>
  <c r="G26" i="103"/>
  <c r="F26" i="103"/>
  <c r="E26" i="103"/>
  <c r="D26" i="103"/>
  <c r="C26" i="103"/>
  <c r="H9" i="103"/>
  <c r="H31" i="103" s="1"/>
  <c r="H33" i="103" s="1"/>
  <c r="G9" i="103"/>
  <c r="G31" i="103" s="1"/>
  <c r="G33" i="103" s="1"/>
  <c r="F9" i="103"/>
  <c r="F31" i="103" s="1"/>
  <c r="F33" i="103" s="1"/>
  <c r="E9" i="103"/>
  <c r="E31" i="103" s="1"/>
  <c r="E33" i="103" s="1"/>
  <c r="D9" i="103"/>
  <c r="D31" i="103" s="1"/>
  <c r="D33" i="103" s="1"/>
  <c r="C9" i="103"/>
  <c r="C31" i="103" s="1"/>
  <c r="C33" i="103" s="1"/>
  <c r="I186" i="101"/>
  <c r="H186" i="101"/>
  <c r="G186" i="101"/>
  <c r="F186" i="101"/>
  <c r="D186" i="101"/>
  <c r="C186" i="101"/>
  <c r="E185" i="101"/>
  <c r="E184" i="101"/>
  <c r="E186" i="101" s="1"/>
  <c r="I182" i="101"/>
  <c r="H182" i="101"/>
  <c r="G182" i="101"/>
  <c r="F182" i="101"/>
  <c r="D182" i="101"/>
  <c r="C182" i="101"/>
  <c r="E179" i="101"/>
  <c r="E178" i="101"/>
  <c r="E177" i="101"/>
  <c r="E176" i="101"/>
  <c r="E175" i="101"/>
  <c r="E174" i="101"/>
  <c r="E173" i="101"/>
  <c r="E172" i="101"/>
  <c r="E182" i="101" s="1"/>
  <c r="I163" i="101"/>
  <c r="H163" i="101"/>
  <c r="G163" i="101"/>
  <c r="F163" i="101"/>
  <c r="E163" i="101"/>
  <c r="D163" i="101"/>
  <c r="C163" i="101"/>
  <c r="E162" i="101"/>
  <c r="E161" i="101"/>
  <c r="I159" i="101"/>
  <c r="H159" i="101"/>
  <c r="G159" i="101"/>
  <c r="F159" i="101"/>
  <c r="D159" i="101"/>
  <c r="C159" i="101"/>
  <c r="E156" i="101"/>
  <c r="E155" i="101"/>
  <c r="E154" i="101"/>
  <c r="E153" i="101"/>
  <c r="E152" i="101"/>
  <c r="E151" i="101"/>
  <c r="E150" i="101"/>
  <c r="E149" i="101"/>
  <c r="E159" i="101" s="1"/>
  <c r="I140" i="101"/>
  <c r="H140" i="101"/>
  <c r="G140" i="101"/>
  <c r="F140" i="101"/>
  <c r="D140" i="101"/>
  <c r="C140" i="101"/>
  <c r="E139" i="101"/>
  <c r="E138" i="101"/>
  <c r="E140" i="101" s="1"/>
  <c r="I136" i="101"/>
  <c r="H136" i="101"/>
  <c r="G136" i="101"/>
  <c r="F136" i="101"/>
  <c r="D136" i="101"/>
  <c r="C136" i="101"/>
  <c r="E133" i="101"/>
  <c r="E132" i="101"/>
  <c r="E131" i="101"/>
  <c r="E130" i="101"/>
  <c r="E129" i="101"/>
  <c r="E128" i="101"/>
  <c r="E127" i="101"/>
  <c r="E126" i="101"/>
  <c r="E136" i="101" s="1"/>
  <c r="I117" i="101"/>
  <c r="H117" i="101"/>
  <c r="G117" i="101"/>
  <c r="F117" i="101"/>
  <c r="D117" i="101"/>
  <c r="C117" i="101"/>
  <c r="E116" i="101"/>
  <c r="E115" i="101"/>
  <c r="E117" i="101" s="1"/>
  <c r="I113" i="101"/>
  <c r="H113" i="101"/>
  <c r="G113" i="101"/>
  <c r="F113" i="101"/>
  <c r="D113" i="101"/>
  <c r="C113" i="101"/>
  <c r="E110" i="101"/>
  <c r="E109" i="101"/>
  <c r="E108" i="101"/>
  <c r="E107" i="101"/>
  <c r="E106" i="101"/>
  <c r="E105" i="101"/>
  <c r="E104" i="101"/>
  <c r="E103" i="101"/>
  <c r="E113" i="101" s="1"/>
  <c r="I94" i="101"/>
  <c r="H94" i="101"/>
  <c r="G94" i="101"/>
  <c r="F94" i="101"/>
  <c r="D94" i="101"/>
  <c r="C94" i="101"/>
  <c r="E93" i="101"/>
  <c r="E92" i="101"/>
  <c r="E94" i="101" s="1"/>
  <c r="I90" i="101"/>
  <c r="H90" i="101"/>
  <c r="G90" i="101"/>
  <c r="F90" i="101"/>
  <c r="D90" i="101"/>
  <c r="C90" i="101"/>
  <c r="E87" i="101"/>
  <c r="E90" i="101" s="1"/>
  <c r="E86" i="101"/>
  <c r="E85" i="101"/>
  <c r="E84" i="101"/>
  <c r="E83" i="101"/>
  <c r="E82" i="101"/>
  <c r="E81" i="101"/>
  <c r="E80" i="101"/>
  <c r="I71" i="101"/>
  <c r="H71" i="101"/>
  <c r="G71" i="101"/>
  <c r="F71" i="101"/>
  <c r="D71" i="101"/>
  <c r="C71" i="101"/>
  <c r="E70" i="101"/>
  <c r="E69" i="101"/>
  <c r="E71" i="101" s="1"/>
  <c r="I67" i="101"/>
  <c r="H67" i="101"/>
  <c r="G67" i="101"/>
  <c r="F67" i="101"/>
  <c r="D67" i="101"/>
  <c r="C67" i="101"/>
  <c r="E64" i="101"/>
  <c r="E63" i="101"/>
  <c r="E62" i="101"/>
  <c r="E61" i="101"/>
  <c r="E60" i="101"/>
  <c r="E67" i="101" s="1"/>
  <c r="E59" i="101"/>
  <c r="E58" i="101"/>
  <c r="E57" i="101"/>
  <c r="I48" i="101"/>
  <c r="H48" i="101"/>
  <c r="G48" i="101"/>
  <c r="F48" i="101"/>
  <c r="D48" i="101"/>
  <c r="C48" i="101"/>
  <c r="E47" i="101"/>
  <c r="E46" i="101"/>
  <c r="E48" i="101" s="1"/>
  <c r="I44" i="101"/>
  <c r="H44" i="101"/>
  <c r="G44" i="101"/>
  <c r="F44" i="101"/>
  <c r="D44" i="101"/>
  <c r="C44" i="101"/>
  <c r="E41" i="101"/>
  <c r="E40" i="101"/>
  <c r="E39" i="101"/>
  <c r="E38" i="101"/>
  <c r="E37" i="101"/>
  <c r="E36" i="101"/>
  <c r="E35" i="101"/>
  <c r="E34" i="101"/>
  <c r="E44" i="101" s="1"/>
  <c r="I25" i="101"/>
  <c r="H25" i="101"/>
  <c r="G25" i="101"/>
  <c r="F25" i="101"/>
  <c r="D25" i="101"/>
  <c r="C25" i="101"/>
  <c r="E24" i="101"/>
  <c r="E23" i="101"/>
  <c r="E25" i="101" s="1"/>
  <c r="I21" i="101"/>
  <c r="H21" i="101"/>
  <c r="G21" i="101"/>
  <c r="F21" i="101"/>
  <c r="D21" i="101"/>
  <c r="C21" i="101"/>
  <c r="E18" i="101"/>
  <c r="E17" i="101"/>
  <c r="E16" i="101"/>
  <c r="E15" i="101"/>
  <c r="E14" i="101"/>
  <c r="E13" i="101"/>
  <c r="E12" i="101"/>
  <c r="E11" i="101"/>
  <c r="E21" i="101" s="1"/>
  <c r="I19" i="100"/>
  <c r="H19" i="100"/>
  <c r="G19" i="100"/>
  <c r="F19" i="100"/>
  <c r="E19" i="100"/>
  <c r="D19" i="100"/>
  <c r="C19" i="100"/>
  <c r="E18" i="100"/>
  <c r="E17" i="100"/>
  <c r="E16" i="100"/>
  <c r="E15" i="100"/>
  <c r="E14" i="100"/>
  <c r="E13" i="100"/>
  <c r="E12" i="100"/>
  <c r="E11" i="100"/>
  <c r="E10" i="100"/>
  <c r="E9" i="100"/>
  <c r="D12" i="98"/>
  <c r="D14" i="98" s="1"/>
  <c r="J14" i="96"/>
  <c r="C8" i="94"/>
  <c r="C15" i="94"/>
  <c r="E10" i="90"/>
  <c r="D10" i="90"/>
  <c r="F9" i="90"/>
  <c r="F8" i="90"/>
  <c r="F10" i="90" s="1"/>
  <c r="C8" i="90"/>
  <c r="C10" i="90" s="1"/>
  <c r="L20" i="88"/>
  <c r="K20" i="88"/>
  <c r="J20" i="88"/>
  <c r="I20" i="88"/>
  <c r="H20" i="88"/>
  <c r="G20" i="88"/>
  <c r="F20" i="88"/>
  <c r="E20" i="88"/>
  <c r="D20" i="88"/>
  <c r="C20" i="88"/>
  <c r="M19" i="88"/>
  <c r="M18" i="88"/>
  <c r="M17" i="88"/>
  <c r="M16" i="88"/>
  <c r="M15" i="88"/>
  <c r="M14" i="88"/>
  <c r="M13" i="88"/>
  <c r="M12" i="88"/>
  <c r="M11" i="88"/>
  <c r="M10" i="88"/>
  <c r="M9" i="88"/>
  <c r="M20" i="88" s="1"/>
  <c r="G10" i="87"/>
  <c r="F10" i="87"/>
  <c r="E10" i="87"/>
  <c r="D10" i="87"/>
  <c r="C10" i="87"/>
  <c r="H9" i="87"/>
  <c r="H8" i="87"/>
  <c r="H10" i="87" s="1"/>
  <c r="G48" i="86"/>
  <c r="F48" i="86"/>
  <c r="E48" i="86"/>
  <c r="D48" i="86"/>
  <c r="C48" i="86"/>
  <c r="F20" i="86"/>
  <c r="E20" i="86"/>
  <c r="D20" i="86"/>
  <c r="C20" i="86"/>
  <c r="G9" i="86"/>
  <c r="G24" i="86" s="1"/>
  <c r="F9" i="86"/>
  <c r="F24" i="86" s="1"/>
  <c r="E9" i="86"/>
  <c r="E24" i="86" s="1"/>
  <c r="D9" i="86"/>
  <c r="D24" i="86" s="1"/>
  <c r="C9" i="86"/>
  <c r="C24" i="86" s="1"/>
  <c r="O18" i="85"/>
  <c r="G18" i="85"/>
  <c r="O17" i="85"/>
  <c r="G17" i="85"/>
  <c r="O16" i="85"/>
  <c r="G16" i="85"/>
  <c r="O15" i="85"/>
  <c r="G15" i="85"/>
  <c r="O14" i="85"/>
  <c r="G14" i="85"/>
  <c r="O13" i="85"/>
  <c r="G13" i="85"/>
  <c r="O12" i="85"/>
  <c r="G12" i="85"/>
  <c r="O11" i="85"/>
  <c r="O10" i="85" s="1"/>
  <c r="G11" i="85"/>
  <c r="N10" i="85"/>
  <c r="N19" i="85" s="1"/>
  <c r="M10" i="85"/>
  <c r="M19" i="85" s="1"/>
  <c r="L10" i="85"/>
  <c r="L19" i="85" s="1"/>
  <c r="K10" i="85"/>
  <c r="K19" i="85" s="1"/>
  <c r="J10" i="85"/>
  <c r="J19" i="85" s="1"/>
  <c r="I10" i="85"/>
  <c r="I19" i="85" s="1"/>
  <c r="H10" i="85"/>
  <c r="H19" i="85" s="1"/>
  <c r="F10" i="85"/>
  <c r="F19" i="85" s="1"/>
  <c r="E10" i="85"/>
  <c r="E19" i="85" s="1"/>
  <c r="D10" i="85"/>
  <c r="D19" i="85" s="1"/>
  <c r="C10" i="85"/>
  <c r="G10" i="85" s="1"/>
  <c r="O9" i="85"/>
  <c r="O19" i="85" s="1"/>
  <c r="G9" i="85"/>
  <c r="D36" i="84"/>
  <c r="L17" i="84"/>
  <c r="M17" i="84" s="1"/>
  <c r="K17" i="84"/>
  <c r="K36" i="84" s="1"/>
  <c r="J17" i="84"/>
  <c r="J36" i="84" s="1"/>
  <c r="I17" i="84"/>
  <c r="I36" i="84" s="1"/>
  <c r="H17" i="84"/>
  <c r="H36" i="84" s="1"/>
  <c r="G17" i="84"/>
  <c r="G36" i="84" s="1"/>
  <c r="F17" i="84"/>
  <c r="F36" i="84" s="1"/>
  <c r="E17" i="84"/>
  <c r="E36" i="84" s="1"/>
  <c r="D17" i="84"/>
  <c r="C17" i="84"/>
  <c r="C36" i="84" s="1"/>
  <c r="M16" i="84"/>
  <c r="M15" i="84"/>
  <c r="M14" i="84"/>
  <c r="M13" i="84"/>
  <c r="M12" i="84"/>
  <c r="C11" i="81"/>
  <c r="C23" i="76"/>
  <c r="C21" i="76"/>
  <c r="C34" i="103" l="1"/>
  <c r="G19" i="85"/>
  <c r="C19" i="85"/>
  <c r="L36" i="84"/>
  <c r="M36" i="84"/>
</calcChain>
</file>

<file path=xl/comments1.xml><?xml version="1.0" encoding="utf-8"?>
<comments xmlns="http://schemas.openxmlformats.org/spreadsheetml/2006/main">
  <authors>
    <author>Monika Mirkovikj</author>
  </authors>
  <commentList>
    <comment ref="B1" authorId="0" shapeId="0">
      <text>
        <r>
          <rPr>
            <b/>
            <sz val="9"/>
            <color indexed="81"/>
            <rFont val="Tahoma"/>
            <family val="2"/>
            <charset val="204"/>
          </rPr>
          <t>Monika Mirkovikj:</t>
        </r>
        <r>
          <rPr>
            <sz val="9"/>
            <color indexed="81"/>
            <rFont val="Tahoma"/>
            <family val="2"/>
            <charset val="204"/>
          </rPr>
          <t xml:space="preserve">
Податоците се внесуваат од страна на Служба за контрола на усогласеност со прописи, Дирекција Финансии и сметководство, Дирекција Човечки ресурси, Дирекција Односи со инвеститори и Секретаријат и истиот се објавува на годишна основа со состојба на 31 декември</t>
        </r>
      </text>
    </comment>
  </commentList>
</comments>
</file>

<file path=xl/sharedStrings.xml><?xml version="1.0" encoding="utf-8"?>
<sst xmlns="http://schemas.openxmlformats.org/spreadsheetml/2006/main" count="1615" uniqueCount="1016">
  <si>
    <t>Реден број</t>
  </si>
  <si>
    <t>во 000 денари</t>
  </si>
  <si>
    <t xml:space="preserve">Ред. бр. </t>
  </si>
  <si>
    <t>ОПИС</t>
  </si>
  <si>
    <t>Износ</t>
  </si>
  <si>
    <t>I</t>
  </si>
  <si>
    <t>АКТИВА ПОНДЕРИРАНА СПОРЕД КРЕДИТНИОТ РИЗИК</t>
  </si>
  <si>
    <t>Актива пондерирана според кредитниот ризик со примена на стандардизиран пристап</t>
  </si>
  <si>
    <t xml:space="preserve">Капитал потребен за покривање на кредитниот ризик </t>
  </si>
  <si>
    <t>II</t>
  </si>
  <si>
    <t>АКТИВА ПОНДЕРИРАНА СПОРЕД ВАЛУТНИОТ РИЗИК</t>
  </si>
  <si>
    <t>Агрегатна девизна позиција</t>
  </si>
  <si>
    <t xml:space="preserve">Нето-позиција во злато </t>
  </si>
  <si>
    <t xml:space="preserve">Капитал потребен за покривање на валутниот ризик </t>
  </si>
  <si>
    <t>Актива пондерирана според валутниот ризик</t>
  </si>
  <si>
    <t>III</t>
  </si>
  <si>
    <t>АКТИВА ПОНДЕРИРАНА СПОРЕД ОПЕРАТИВНИОТ РИЗИК</t>
  </si>
  <si>
    <t>Капитал потребен за покривање на оперативниот ризик со примена на пристапот на базичен индикатор</t>
  </si>
  <si>
    <t>Капитал потребен за покривање на оперативниот ризик со примена на стандардизираниот пристап</t>
  </si>
  <si>
    <t>Актива пондерирана според оперативниот ризик</t>
  </si>
  <si>
    <t>IV</t>
  </si>
  <si>
    <t>АКТИВА ПОНДЕРИРАНА СПОРЕД ДРУГИТЕ РИЗИЦИ</t>
  </si>
  <si>
    <t xml:space="preserve">Капитал потребен за покривање на ризикот од промена на цените на стоките </t>
  </si>
  <si>
    <t>Капитал потребен за покривање на ризикот од другата договорна страна</t>
  </si>
  <si>
    <t>Актива пондерирана според други ризици</t>
  </si>
  <si>
    <t>АКТИВА ПОНДЕРИРАНА СПОРЕД РИЗИЦИTE</t>
  </si>
  <si>
    <t xml:space="preserve">Капитал потребен за покривање на ризиците </t>
  </si>
  <si>
    <t xml:space="preserve">СОПСТВЕНИ СРЕДСТВА </t>
  </si>
  <si>
    <t>Ред. бр.</t>
  </si>
  <si>
    <t>Опис</t>
  </si>
  <si>
    <t>1.</t>
  </si>
  <si>
    <t>Сопствени средства</t>
  </si>
  <si>
    <t>2.</t>
  </si>
  <si>
    <t xml:space="preserve">Основен капитал </t>
  </si>
  <si>
    <t>3.</t>
  </si>
  <si>
    <t>Редовен основен капитал (РОК)</t>
  </si>
  <si>
    <t>3.1.</t>
  </si>
  <si>
    <t>Позиции во РОК</t>
  </si>
  <si>
    <t>3.1.1.</t>
  </si>
  <si>
    <t>Kапитални инструменти од РОК</t>
  </si>
  <si>
    <t>3.1.2.</t>
  </si>
  <si>
    <t>Премија од капиталните инструменти од РОК</t>
  </si>
  <si>
    <t>3.1.3.</t>
  </si>
  <si>
    <t xml:space="preserve">Задолжителна општа резерва (општ резервен фонд) </t>
  </si>
  <si>
    <t>3.1.4.</t>
  </si>
  <si>
    <t>Задржана нераспоредена добивка</t>
  </si>
  <si>
    <t>3.1.5.</t>
  </si>
  <si>
    <t>3.1.6.</t>
  </si>
  <si>
    <t xml:space="preserve">Тековна добивка или добивка на крајот на годината </t>
  </si>
  <si>
    <t>3.1.7.</t>
  </si>
  <si>
    <t>Збирна сеопфатна добивка или загуба</t>
  </si>
  <si>
    <t>3.2.</t>
  </si>
  <si>
    <t>(-) Одбитни ставки од РОК</t>
  </si>
  <si>
    <t>3.2.1.</t>
  </si>
  <si>
    <t>(-) Загуба на крајот на годината или тековна загуба</t>
  </si>
  <si>
    <t>3.2.2.</t>
  </si>
  <si>
    <t>(-) Нематеријални средства</t>
  </si>
  <si>
    <t>3.2.3.</t>
  </si>
  <si>
    <t xml:space="preserve">(-) Одложени даночни средства коишто зависат од идната профитабилност на банката </t>
  </si>
  <si>
    <t>3.2.4.</t>
  </si>
  <si>
    <t>(-) Вложувања во сопствени капитални инструменти од РОК</t>
  </si>
  <si>
    <t>3.2.4.1.</t>
  </si>
  <si>
    <t xml:space="preserve">   (-) Директни вложувања во сопствени капитални инструменти од РОК</t>
  </si>
  <si>
    <t>3.2.4.2.</t>
  </si>
  <si>
    <t xml:space="preserve">   (-) Индиректни вложувања во сопствени капитални инструменти од РОК</t>
  </si>
  <si>
    <t>3.2.4.3.</t>
  </si>
  <si>
    <t xml:space="preserve">   (-) Синтетички вложувања во сопствени капитални инструменти од РОК</t>
  </si>
  <si>
    <t>3.2.4.4.</t>
  </si>
  <si>
    <t xml:space="preserve">   (-) Вложувања во сопствени капитални инструменти од РОК за кои банката има договорна обврска да ги купи</t>
  </si>
  <si>
    <t>3.2.5.</t>
  </si>
  <si>
    <t>(-) Директни, индиректни и синтетички вложувања во капитални инструменти од РОК на лица од финансискиот сектор, при што тие лица имаат вложувања во банката</t>
  </si>
  <si>
    <t>3.2.6.</t>
  </si>
  <si>
    <t>(-) Директни, индиректни и синтетички вложувања во капитални инструменти од РОК на лица од финансискиот сектор во кои банката нема значајно вложување</t>
  </si>
  <si>
    <t>3.2.7.</t>
  </si>
  <si>
    <t>(-) Директни, индиректни и синтетички вложувања во капитални инструменти од РОК на лица од финансискиот сектор во кои банката има значајно вложување</t>
  </si>
  <si>
    <t>3.2.8.</t>
  </si>
  <si>
    <t>(-) Износ на одбитни ставки од ДОК којшто го надминува вкупниот износ на ДОК</t>
  </si>
  <si>
    <t>3.2.9.</t>
  </si>
  <si>
    <t>(-) Износ на надминувањето на лимитите за вложувања во нефинансиски институции</t>
  </si>
  <si>
    <t>3.2.10.</t>
  </si>
  <si>
    <t xml:space="preserve">(-) Трошоци за данок </t>
  </si>
  <si>
    <t>3.2.11.</t>
  </si>
  <si>
    <t>(-) Разлика меѓу висината на потребната и извршената исправка на вредноста/посебната резерва</t>
  </si>
  <si>
    <t>3.3.</t>
  </si>
  <si>
    <t>Регулаторни усогласувања на РОК</t>
  </si>
  <si>
    <t>3.3.1.</t>
  </si>
  <si>
    <t>(-) Зголемување на РОК коешто произлегува од позиции на секјуритизација</t>
  </si>
  <si>
    <t>3.3.2.</t>
  </si>
  <si>
    <t>(-) Добивки или (+) загуби од заштитата од ризикот од парични текови</t>
  </si>
  <si>
    <t>3.3.3.</t>
  </si>
  <si>
    <t>(-) Добивки или (+) загуби од обврски на банката коишто се мерат по објективна вредност</t>
  </si>
  <si>
    <t>3.3.4.</t>
  </si>
  <si>
    <t>(-) Добивки или (+) загуби  поврзани со обврски врз основа на деривати коишто се мерат по објективна вредност</t>
  </si>
  <si>
    <t>3.4.</t>
  </si>
  <si>
    <t>Позиции како резултат на консолидација</t>
  </si>
  <si>
    <t>3.4.1.</t>
  </si>
  <si>
    <t xml:space="preserve">Неконтролирачко (малцинско) учество коешто се признава во РОК на консолидирана основа </t>
  </si>
  <si>
    <t>3.4.2.</t>
  </si>
  <si>
    <t>Останато</t>
  </si>
  <si>
    <t>3.5.</t>
  </si>
  <si>
    <t>Други позиции од РОК</t>
  </si>
  <si>
    <t>4.</t>
  </si>
  <si>
    <t>Додатен основен капитал (ДОК)</t>
  </si>
  <si>
    <t>4.1.</t>
  </si>
  <si>
    <t>Позиции во ДОК</t>
  </si>
  <si>
    <t>4.1.1.</t>
  </si>
  <si>
    <t>Капитални инструменти од ДОК</t>
  </si>
  <si>
    <t>4.1.2.</t>
  </si>
  <si>
    <t>Премија од капиталните инструменти од ДОК</t>
  </si>
  <si>
    <t>4.2.</t>
  </si>
  <si>
    <t>(-) Одбитни ставки од ДОК</t>
  </si>
  <si>
    <t>4.2.1.</t>
  </si>
  <si>
    <t>(-) Вложувања во сопствени капитални инструменти од ДОК</t>
  </si>
  <si>
    <t>4.2.1.1.</t>
  </si>
  <si>
    <t xml:space="preserve">   (-) Директни вложувања во сопствени капитални инструменти од ДОК</t>
  </si>
  <si>
    <t>4.2.1.2.</t>
  </si>
  <si>
    <t xml:space="preserve">   (-) Индиректни вложувања во сопствени капитални инструменти од ДОК</t>
  </si>
  <si>
    <t>4.2.1.3.</t>
  </si>
  <si>
    <t xml:space="preserve">   (-) Синтетички вложувања во сопствени капитални инструменти од ДОК</t>
  </si>
  <si>
    <t>4.2.1.4.</t>
  </si>
  <si>
    <t xml:space="preserve">   (-) Вложувања во сопствени капитални инструменти од ДОК за кои банката има договорна обврска да ги купи</t>
  </si>
  <si>
    <t>4.2.2.</t>
  </si>
  <si>
    <t xml:space="preserve">(-) Директни, индиректни и синтетички вложувања во капитални инструменти од ДОК на лица од финансискиот сектор, при што тие лица имаат вложувања во банката </t>
  </si>
  <si>
    <t>4.2.3.</t>
  </si>
  <si>
    <t>(-) Директни, индиректни и синтетички вложувања во капитални инструменти од ДОК на лица од финансискиот сектор во кои банката нема значајно вложување</t>
  </si>
  <si>
    <t>4.2.4.</t>
  </si>
  <si>
    <t>(-) Директни, индиректни и синтетички вложувања во капитални инструменти од ДОК на лица од финансискиот сектор во кои банката има значајно вложување</t>
  </si>
  <si>
    <t>4.2.5.</t>
  </si>
  <si>
    <t>(-) Износ на одбитни ставки од ДК којшто го надминува вкупниот износ на ДК</t>
  </si>
  <si>
    <t>4.2.6.</t>
  </si>
  <si>
    <t>4.3.</t>
  </si>
  <si>
    <t>Регулаторни усогласувања на ДОК</t>
  </si>
  <si>
    <t>4.3.1.</t>
  </si>
  <si>
    <t>(-) Зголемување на ДОК коешто произлегува од позиции на секјуритизација</t>
  </si>
  <si>
    <t>4.3.2.</t>
  </si>
  <si>
    <t>(-) Добивки или (+) загуби  од заштитата од ризикот од парични текови</t>
  </si>
  <si>
    <t>4.3.3.</t>
  </si>
  <si>
    <t>(-) Добивки или (+) загуби  од обврски на банката коишто се мерат по објективна вредност</t>
  </si>
  <si>
    <t>4.3.4.</t>
  </si>
  <si>
    <t>(-) Добивки или (+) загуби поврзани со обврски врз основа на деривати коишто се мерат по објективна вредност</t>
  </si>
  <si>
    <t>4.4.</t>
  </si>
  <si>
    <t>4.4.1.</t>
  </si>
  <si>
    <t>Прифатлив додатен основен капитал којшто се признава во ДОК на консолидирана основа</t>
  </si>
  <si>
    <t>4.4.2.</t>
  </si>
  <si>
    <t>4.5.</t>
  </si>
  <si>
    <t>Други позиции од ДОК</t>
  </si>
  <si>
    <t>5.</t>
  </si>
  <si>
    <t>Дополнителен капитал (ДК)</t>
  </si>
  <si>
    <t>5.1.</t>
  </si>
  <si>
    <t>Позиции во ДК</t>
  </si>
  <si>
    <t>5.1.1.</t>
  </si>
  <si>
    <t xml:space="preserve">Капитални инструменти од ДК </t>
  </si>
  <si>
    <t>5.1.2.</t>
  </si>
  <si>
    <t xml:space="preserve">Субординирани кредити </t>
  </si>
  <si>
    <t>5.1.3.</t>
  </si>
  <si>
    <t>Премија од капиталните инструменти од ДК</t>
  </si>
  <si>
    <t>5.2.</t>
  </si>
  <si>
    <t>(-) Одбитни ставки од ДК</t>
  </si>
  <si>
    <t>5.2.1.</t>
  </si>
  <si>
    <t xml:space="preserve">(-) Вложувања во сопствени капитални инструменти од ДК </t>
  </si>
  <si>
    <t>5.2.1.1.</t>
  </si>
  <si>
    <t xml:space="preserve">   (-) Директни вложувања во сопствени капитални инструменти од ДК </t>
  </si>
  <si>
    <t>5.2.1.2.</t>
  </si>
  <si>
    <t xml:space="preserve">   (-) Индиректни вложувања во сопствени капитални инструменти од ДК </t>
  </si>
  <si>
    <t>5.2.1.3.</t>
  </si>
  <si>
    <t xml:space="preserve">   (-) Синтетички вложувања во сопствени капитални инструменти од ДК </t>
  </si>
  <si>
    <t>5.2.1.4.</t>
  </si>
  <si>
    <t xml:space="preserve">   (-) Вложувања во сопствени капитални инструменти од ДК за кои банката има договорна обврска да ги купи</t>
  </si>
  <si>
    <t>5.2.2.</t>
  </si>
  <si>
    <t>(-) директни, индиректни и синтетички вложувања во позиции од ДК на лица од финансискиот сектор, при што тие лица имаат вложувања во банката</t>
  </si>
  <si>
    <t>5.2.3.</t>
  </si>
  <si>
    <t>(-) директни, индиректни и синтетички вложувања во позиции од ДК на лица од финансискиот сектор во кои банката нема значајно вложување</t>
  </si>
  <si>
    <t>5.2.4.</t>
  </si>
  <si>
    <t>(-) директни, индиректни и синтетички вложувања во позиции од ДК на лица од финансискиот сектор во кои банката има значајно вложување</t>
  </si>
  <si>
    <t>5.3.</t>
  </si>
  <si>
    <t>Регулаторни усогласувања на ДК</t>
  </si>
  <si>
    <t>5.3.1.</t>
  </si>
  <si>
    <t>(-) Зголемување на ДК коешто произлегува од позиции на секјуритизација</t>
  </si>
  <si>
    <t>5.3.2.</t>
  </si>
  <si>
    <t>5.3.3.</t>
  </si>
  <si>
    <t>5.3.4.</t>
  </si>
  <si>
    <t>5.4.</t>
  </si>
  <si>
    <t>5.4.1.</t>
  </si>
  <si>
    <t>Прифатлив дoполнителен капитал којшто се признава во ДК на консолидирана основа</t>
  </si>
  <si>
    <t>5.4.2.</t>
  </si>
  <si>
    <t>5.5.</t>
  </si>
  <si>
    <t>Други позиции од ДК</t>
  </si>
  <si>
    <t>Ред. бр</t>
  </si>
  <si>
    <t>Земја</t>
  </si>
  <si>
    <t>Капитал потребен за покривање на кредитниот ризик</t>
  </si>
  <si>
    <t>Стапка на противцикличниот заштитен слој на капиталот (во %)</t>
  </si>
  <si>
    <t>Противцикличен заштитен слој на капиталот</t>
  </si>
  <si>
    <t>5=3*4</t>
  </si>
  <si>
    <t>...</t>
  </si>
  <si>
    <t>I.</t>
  </si>
  <si>
    <t>Вкупно (1+2+3+...)</t>
  </si>
  <si>
    <t>II.</t>
  </si>
  <si>
    <t>Специфична стапка на противцикличниот заштитен слој на капиталот</t>
  </si>
  <si>
    <t>Издавач</t>
  </si>
  <si>
    <t>Јавна или приватна понуда</t>
  </si>
  <si>
    <t xml:space="preserve">Датум на издавање </t>
  </si>
  <si>
    <t>Месец 1</t>
  </si>
  <si>
    <t>Месец 2</t>
  </si>
  <si>
    <t>Месец 3</t>
  </si>
  <si>
    <t>Месец 4</t>
  </si>
  <si>
    <t>Месец 5</t>
  </si>
  <si>
    <t>Месец 6</t>
  </si>
  <si>
    <t>Билансни позиции</t>
  </si>
  <si>
    <t>1.1.</t>
  </si>
  <si>
    <t>1.2.</t>
  </si>
  <si>
    <t>Побарувања од локалната самоуправа и регионалната власт</t>
  </si>
  <si>
    <t>1.3.</t>
  </si>
  <si>
    <t>1.4.</t>
  </si>
  <si>
    <t>1.5.</t>
  </si>
  <si>
    <t>1.6.</t>
  </si>
  <si>
    <t>Побарувања од други трговски друштва</t>
  </si>
  <si>
    <t>1.7.</t>
  </si>
  <si>
    <t>Портфолио на мали кредити</t>
  </si>
  <si>
    <t>1.8.</t>
  </si>
  <si>
    <t>Побарувања покриени со станбени објекти</t>
  </si>
  <si>
    <t>1.9.</t>
  </si>
  <si>
    <t>Побарувања покриени со деловни објекти</t>
  </si>
  <si>
    <t>1.10.</t>
  </si>
  <si>
    <t>Удели во инвестициски фондови</t>
  </si>
  <si>
    <t>1.11.</t>
  </si>
  <si>
    <t>Останати позиции</t>
  </si>
  <si>
    <t>1.12.</t>
  </si>
  <si>
    <t>(-) Одбитни ставки од основниот капитал</t>
  </si>
  <si>
    <t xml:space="preserve">Финансиски деривати </t>
  </si>
  <si>
    <t>2.1.</t>
  </si>
  <si>
    <t>Изложеност врз основа на финансиски деривати со примена на методот на пазарна вредност</t>
  </si>
  <si>
    <t>2.2.</t>
  </si>
  <si>
    <t>Изложеност врз основа на финансиски деривати со примена на методот на оригинална изложеност</t>
  </si>
  <si>
    <t xml:space="preserve">Трансакции со хартии од вредност </t>
  </si>
  <si>
    <t>Вонбилансни позиции</t>
  </si>
  <si>
    <t>Вонбилансни позиции со фактор на конверзија од 10%</t>
  </si>
  <si>
    <t>Вонбилансни позиции со фактор на конверзија од 20%</t>
  </si>
  <si>
    <t>Вонбилансни позиции со фактор на конверзија од 50%</t>
  </si>
  <si>
    <t>Вонбилансни позиции со фактор на конверзија од 100%</t>
  </si>
  <si>
    <t>Вредност на изложеноста</t>
  </si>
  <si>
    <t>6.</t>
  </si>
  <si>
    <t xml:space="preserve">Вредност на капиталот </t>
  </si>
  <si>
    <t>7.</t>
  </si>
  <si>
    <t>8.</t>
  </si>
  <si>
    <t>Ред</t>
  </si>
  <si>
    <t xml:space="preserve">Сектор </t>
  </si>
  <si>
    <t>Вредност на обезбедувањето прифатливо за ЦБ</t>
  </si>
  <si>
    <t>2</t>
  </si>
  <si>
    <t>3</t>
  </si>
  <si>
    <t>4</t>
  </si>
  <si>
    <t>1</t>
  </si>
  <si>
    <t>Централни банки</t>
  </si>
  <si>
    <t>Централни влади</t>
  </si>
  <si>
    <t>Банки</t>
  </si>
  <si>
    <t>5</t>
  </si>
  <si>
    <t>6</t>
  </si>
  <si>
    <t>Физички лица и мали друштва</t>
  </si>
  <si>
    <t>7</t>
  </si>
  <si>
    <t>Нефинансиски институции</t>
  </si>
  <si>
    <t>Позиција</t>
  </si>
  <si>
    <t>Валута</t>
  </si>
  <si>
    <t>Износ на базичен индикатор</t>
  </si>
  <si>
    <t>Ариметичка средина на тригодишните износи на базичниот индикатор</t>
  </si>
  <si>
    <t xml:space="preserve">Износ на базичен индикатор пондериран според ризикот за секоја деловна линија </t>
  </si>
  <si>
    <t xml:space="preserve">Капитал потребен за покривање на оперативниот ризик </t>
  </si>
  <si>
    <t>Вкупен износ на базичниот индикатор за секоја од последните три години</t>
  </si>
  <si>
    <t>Вкупен износ на базичниот индикатор пондериран според ризикот за секоја од последните три години</t>
  </si>
  <si>
    <t>1.1</t>
  </si>
  <si>
    <t>1.2</t>
  </si>
  <si>
    <t>СОПСТВЕНИ СРЕДСТВА</t>
  </si>
  <si>
    <t>ВКУПНА ПОНДЕРИРАНА ВРЕДНОСТ/СОПСТВЕНИ СРЕДСТВА (2/3*100)</t>
  </si>
  <si>
    <t>ВКУПНА ПОНДЕРИРАНА ВРЕДНОСТ - ПРОМЕНА НА ЕКОНОМСКАТА ВРЕДНОСТ НА ПОРТФОЛИОТО НА БАНКАРСКИ АКТИВНОСТИ (1.1+1.2+...)</t>
  </si>
  <si>
    <t>Останати лица со посебни права и одговорности</t>
  </si>
  <si>
    <t>Останати вработени</t>
  </si>
  <si>
    <t>Број на вработени</t>
  </si>
  <si>
    <t>T</t>
  </si>
  <si>
    <t xml:space="preserve">T-1 </t>
  </si>
  <si>
    <t>T-2</t>
  </si>
  <si>
    <t>T-3</t>
  </si>
  <si>
    <t>Мали депозити</t>
  </si>
  <si>
    <t xml:space="preserve">Оперативни депозити </t>
  </si>
  <si>
    <t xml:space="preserve">Вишок на оперативни депозити </t>
  </si>
  <si>
    <t xml:space="preserve">Неоперативни депозити </t>
  </si>
  <si>
    <t>Преземени вонбилансни обврски</t>
  </si>
  <si>
    <t>Приливи од необезбедени трансакции</t>
  </si>
  <si>
    <t>Вкупен прилив од своп-договор на обезбедување</t>
  </si>
  <si>
    <t>ВИСОКОКВАЛИТЕТНА ЛИКВИДНА АКТИВА</t>
  </si>
  <si>
    <t>НЕТО ПАРИЧЕН ОДЛИВ</t>
  </si>
  <si>
    <t>Седиште</t>
  </si>
  <si>
    <t>Правна форма</t>
  </si>
  <si>
    <t xml:space="preserve"> Претежна дејност                  </t>
  </si>
  <si>
    <t>Акционери коишто немаат квалификувано учество</t>
  </si>
  <si>
    <t xml:space="preserve">Назив </t>
  </si>
  <si>
    <t xml:space="preserve">Седиште </t>
  </si>
  <si>
    <t>Единствен матичен број</t>
  </si>
  <si>
    <t>Даночен број</t>
  </si>
  <si>
    <t xml:space="preserve">Шематски приказ на организациската структура </t>
  </si>
  <si>
    <t>Податок</t>
  </si>
  <si>
    <t>Реден  број</t>
  </si>
  <si>
    <t>Финансиски активности коишто може да ги врши банката</t>
  </si>
  <si>
    <t>Датум</t>
  </si>
  <si>
    <t>Датум на донесување</t>
  </si>
  <si>
    <t>Датум на ревидирање</t>
  </si>
  <si>
    <t>Основни елементи на политиката</t>
  </si>
  <si>
    <t>Дополнителни извештаи и податоци</t>
  </si>
  <si>
    <t>Извештаи и податоци</t>
  </si>
  <si>
    <t xml:space="preserve"> Учество во вкупниот број акции </t>
  </si>
  <si>
    <t xml:space="preserve">Номинална вредност </t>
  </si>
  <si>
    <t>Движење на пазарната цена</t>
  </si>
  <si>
    <t>Датум на достасување</t>
  </si>
  <si>
    <t>Најзначајни показатели</t>
  </si>
  <si>
    <t>Структура на сопствените средства</t>
  </si>
  <si>
    <t>Забелешка</t>
  </si>
  <si>
    <t>Стапка на покриеност со ликвидност</t>
  </si>
  <si>
    <t>Основен капитал</t>
  </si>
  <si>
    <t xml:space="preserve">Вкупен капитал потребен за покривање на ризиците </t>
  </si>
  <si>
    <t>Редовен основен капитал</t>
  </si>
  <si>
    <t xml:space="preserve">Вкупен износ на активата пондерирана според ризиците </t>
  </si>
  <si>
    <t xml:space="preserve">Кредитeн ризик </t>
  </si>
  <si>
    <t xml:space="preserve">Валутeн ризик </t>
  </si>
  <si>
    <t xml:space="preserve">Оперативeн ризик </t>
  </si>
  <si>
    <t xml:space="preserve">Ризик од промена на цените на стоките </t>
  </si>
  <si>
    <t>Пазарни ризици</t>
  </si>
  <si>
    <t>Ризик од другата договорна страна</t>
  </si>
  <si>
    <t xml:space="preserve">Стратегија и политика за управување со ризиците </t>
  </si>
  <si>
    <t>Организациска поставеност на функцијата</t>
  </si>
  <si>
    <t>Инструменти за заштита и за намалување на ризиците</t>
  </si>
  <si>
    <t>Елементи од системот за управување со ризиците</t>
  </si>
  <si>
    <t xml:space="preserve">Документ за прифатливо ниво на ризик </t>
  </si>
  <si>
    <t>Корпоративно управување</t>
  </si>
  <si>
    <t>Одбор за управување со ризиците</t>
  </si>
  <si>
    <t>Одбор за наградување</t>
  </si>
  <si>
    <t>Политика за начинот на избор, следење на работењето и на разрешување</t>
  </si>
  <si>
    <t>Систем за известување</t>
  </si>
  <si>
    <t>Извештај за корпоративното управување</t>
  </si>
  <si>
    <t>Политика за наградување</t>
  </si>
  <si>
    <t>Критериуми за наградување</t>
  </si>
  <si>
    <t>Успешност во работењето</t>
  </si>
  <si>
    <t>Име и презиме</t>
  </si>
  <si>
    <t xml:space="preserve">Капитал потребен за покривање на пазарните ризици </t>
  </si>
  <si>
    <t>Систем на известување</t>
  </si>
  <si>
    <t>Интерни лимити за ограничување на изложеноста</t>
  </si>
  <si>
    <t>Останати податоци</t>
  </si>
  <si>
    <t>Начин на оцена на точноста</t>
  </si>
  <si>
    <t>Ликвидност</t>
  </si>
  <si>
    <t>Стапка на заштитниот слој за зачувување на капиталот</t>
  </si>
  <si>
    <t>Стапка на заштитниот слој на капиталот за системски значајни банки</t>
  </si>
  <si>
    <t>Политика за нагрaдување и систем на наградување</t>
  </si>
  <si>
    <t>Политика за управување со пазарните ризици</t>
  </si>
  <si>
    <t>Елементи од системот за управување со пазарните ризици</t>
  </si>
  <si>
    <t xml:space="preserve">Методологија за утврдување на капиталот </t>
  </si>
  <si>
    <t>Капитал потребен за покривање на специфичниот ризик од вложувања во должнички инструменти</t>
  </si>
  <si>
    <t>Капитал потребен за покривање на генералниот ризик од вложувања во должнички инструменти</t>
  </si>
  <si>
    <t>Капитал потребен за покривање на специфичниот ризик од вложувања во сопственички инструменти</t>
  </si>
  <si>
    <t>Капитал потребен за покривање на генералниот ризик од вложувања во сопственички инструменти</t>
  </si>
  <si>
    <t>Капитал потребен за покривање на надминувањето на лимитите на изложеност</t>
  </si>
  <si>
    <t>Капитал потребен за покривање на пазарните ризици од позиции во опции</t>
  </si>
  <si>
    <t>Капитал потребен за покривање на позицискиот ризик (1.1+1.2+1.3+1.4)</t>
  </si>
  <si>
    <t>Политика за управување со оперативниот ризик</t>
  </si>
  <si>
    <t>Елементи од системот за управување со оперативниот ризик</t>
  </si>
  <si>
    <t>Оперативен ризик</t>
  </si>
  <si>
    <t xml:space="preserve">Политика за управување со ризикот од промената на каматните стапки во портфолиото на банкарски активности </t>
  </si>
  <si>
    <t>Процес на управување со ризикот од задолженост</t>
  </si>
  <si>
    <t xml:space="preserve">Стратегии и процеси </t>
  </si>
  <si>
    <t xml:space="preserve">Структура и организација </t>
  </si>
  <si>
    <t>Елементи вклучени во пресметката на стапката на покриеност со ликвидност</t>
  </si>
  <si>
    <t xml:space="preserve">Промени на СПЛ </t>
  </si>
  <si>
    <t xml:space="preserve">Концентрација на изворите на финансирање </t>
  </si>
  <si>
    <t xml:space="preserve">Висококвалитетна ликвидна актива </t>
  </si>
  <si>
    <t xml:space="preserve">Останати позиции </t>
  </si>
  <si>
    <t>Финансиски иновации</t>
  </si>
  <si>
    <r>
      <t>Останати финансиски</t>
    </r>
    <r>
      <rPr>
        <sz val="8"/>
        <rFont val="Tahoma"/>
        <family val="2"/>
        <charset val="204"/>
      </rPr>
      <t> </t>
    </r>
    <r>
      <rPr>
        <sz val="11"/>
        <rFont val="Tahoma"/>
        <family val="2"/>
        <charset val="204"/>
      </rPr>
      <t xml:space="preserve"> институции</t>
    </r>
  </si>
  <si>
    <t>Деловна стратегија и процеси</t>
  </si>
  <si>
    <t xml:space="preserve">Бруто сметководствена вредност </t>
  </si>
  <si>
    <t>Елементи од системот за управување со ризиците од ЕСГ</t>
  </si>
  <si>
    <t>Земјоделство, шумарство, рибарство</t>
  </si>
  <si>
    <t xml:space="preserve">Рударство и вадење камен </t>
  </si>
  <si>
    <t>Снабдување со електрична енергија, гас, пареа и климатизација</t>
  </si>
  <si>
    <t>Градежништво</t>
  </si>
  <si>
    <t>Транспорт и складирање</t>
  </si>
  <si>
    <t>До 5 години</t>
  </si>
  <si>
    <t xml:space="preserve">Над 5 години до 10 години </t>
  </si>
  <si>
    <t xml:space="preserve">Над 10 години до 20 години </t>
  </si>
  <si>
    <t xml:space="preserve">Над 20 години </t>
  </si>
  <si>
    <t xml:space="preserve">Преостаната рочност </t>
  </si>
  <si>
    <t>Иновативни производи</t>
  </si>
  <si>
    <t>Иновативни услуги</t>
  </si>
  <si>
    <t>Стандардни извештаи и податоци</t>
  </si>
  <si>
    <t>Фреквенција на објавување на извештаите и податоците</t>
  </si>
  <si>
    <t>Датуми на политиката</t>
  </si>
  <si>
    <t>Правни лица</t>
  </si>
  <si>
    <t>Физички лица</t>
  </si>
  <si>
    <t>2.1</t>
  </si>
  <si>
    <t>Назив/име и презиме на акционерот со квалификувано учество</t>
  </si>
  <si>
    <t>Број на акционери коишто немаат квалификувано учество</t>
  </si>
  <si>
    <t>ВКУПНО АКЦИОНЕРИ КОИШТО ИМААТ КВАЛИФИКУВАНО УЧЕСТВО (1+2)</t>
  </si>
  <si>
    <t>Учество во вкупниот број издадени акции со право на глас</t>
  </si>
  <si>
    <t>ВКУПНО АКЦИОНЕРИ КОИШТО НЕМААТ КВАЛИФИКУВАНО УЧЕСТВО (1+2)</t>
  </si>
  <si>
    <t>Критичен настан</t>
  </si>
  <si>
    <t>Код за идентификација</t>
  </si>
  <si>
    <t>Капитал потребен за покривање на ризиците</t>
  </si>
  <si>
    <t>Стапки пропишани од Народната банка</t>
  </si>
  <si>
    <t>…</t>
  </si>
  <si>
    <t>Состав, надлежности и функционирање на надзорниот одбор</t>
  </si>
  <si>
    <t>Состав, надлежности и функционирање на управниот одбор</t>
  </si>
  <si>
    <t>Начин на обезбедување соодветност на членовите на управниот и надзорниот одбор</t>
  </si>
  <si>
    <t>Табела бр. 1 - Акционери коишто имаат квалификувано учество во банката</t>
  </si>
  <si>
    <t>Табела бр. 2  - Акционери коишто немаат квалификувано учество во банката</t>
  </si>
  <si>
    <t>Табела бр. 2 - Наградување за финансиската година</t>
  </si>
  <si>
    <t xml:space="preserve">Износ </t>
  </si>
  <si>
    <t xml:space="preserve">Износ                       </t>
  </si>
  <si>
    <t>II. Податоци за ограничувањата:</t>
  </si>
  <si>
    <t xml:space="preserve">Опис на процесот </t>
  </si>
  <si>
    <t>Кредитен ризик</t>
  </si>
  <si>
    <t>Валутен ризик</t>
  </si>
  <si>
    <t>Пазарен ризик</t>
  </si>
  <si>
    <t>Опис на стрес-тестирањето</t>
  </si>
  <si>
    <t xml:space="preserve">Висина на стапката </t>
  </si>
  <si>
    <t xml:space="preserve">Стапка на противцикличниот заштитен слој на капиталот </t>
  </si>
  <si>
    <r>
      <t>Т</t>
    </r>
    <r>
      <rPr>
        <b/>
        <sz val="7"/>
        <color indexed="8"/>
        <rFont val="Tahoma"/>
        <family val="2"/>
        <charset val="204"/>
      </rPr>
      <t xml:space="preserve">1 </t>
    </r>
    <r>
      <rPr>
        <b/>
        <sz val="10"/>
        <color indexed="8"/>
        <rFont val="Tahoma"/>
        <family val="2"/>
        <charset val="204"/>
      </rPr>
      <t>(тековна година)</t>
    </r>
  </si>
  <si>
    <r>
      <t>Т</t>
    </r>
    <r>
      <rPr>
        <b/>
        <sz val="7"/>
        <color indexed="8"/>
        <rFont val="Tahoma"/>
        <family val="2"/>
        <charset val="204"/>
      </rPr>
      <t>2 (Т</t>
    </r>
    <r>
      <rPr>
        <b/>
        <sz val="10"/>
        <color indexed="8"/>
        <rFont val="Tahoma"/>
        <family val="2"/>
        <charset val="204"/>
      </rPr>
      <t>1-1)</t>
    </r>
  </si>
  <si>
    <r>
      <t>Т</t>
    </r>
    <r>
      <rPr>
        <b/>
        <sz val="7"/>
        <color indexed="8"/>
        <rFont val="Tahoma"/>
        <family val="2"/>
        <charset val="204"/>
      </rPr>
      <t xml:space="preserve">3 </t>
    </r>
    <r>
      <rPr>
        <b/>
        <sz val="10"/>
        <color indexed="8"/>
        <rFont val="Tahoma"/>
        <family val="2"/>
        <charset val="204"/>
      </rPr>
      <t>(Т1-2)</t>
    </r>
  </si>
  <si>
    <t>Дел 1. Капитал потребен за покривање на оперативниот ризик со примена на пристапот на базичен индикатор</t>
  </si>
  <si>
    <t>Дел 2. Капитал потребен за покривање на оперативниот ризик со примена на стандардизираниот пристап</t>
  </si>
  <si>
    <t>Редовни изложености</t>
  </si>
  <si>
    <t xml:space="preserve">Нефункционални изложености </t>
  </si>
  <si>
    <t>ВКУПНО</t>
  </si>
  <si>
    <t>Бруто сметководствена вредност</t>
  </si>
  <si>
    <t>Нефункционални изложености</t>
  </si>
  <si>
    <t>Вкупна изложеност на физичките ризици</t>
  </si>
  <si>
    <t>Останати клиенти коишто не се изложени на транцизиските ризици поврзани со климатските промени</t>
  </si>
  <si>
    <t>Вкупно</t>
  </si>
  <si>
    <t>7=1+3+5</t>
  </si>
  <si>
    <t>8=2+4+6</t>
  </si>
  <si>
    <t>Елементи на управувањето со ликвидносниот ризик</t>
  </si>
  <si>
    <t xml:space="preserve">Парични средства </t>
  </si>
  <si>
    <t>Изложеност кон или изложеност гарантирана од централната влада на РСМ</t>
  </si>
  <si>
    <t>Стабилни депозити</t>
  </si>
  <si>
    <t>Останати одливи</t>
  </si>
  <si>
    <t>Висококвалитетна ликвидна актива (ВКЛА)</t>
  </si>
  <si>
    <t>Вкупни парични приливи (ВПП)</t>
  </si>
  <si>
    <t>Вкупни парични одливи (ВПО)</t>
  </si>
  <si>
    <t>Просечна вредност</t>
  </si>
  <si>
    <t>Останати мали депозити</t>
  </si>
  <si>
    <t>7=(3+4+5+6)/4</t>
  </si>
  <si>
    <t>Просечна вредност на стапката на покриеност со ликвидност</t>
  </si>
  <si>
    <t>Просечна вредност на ВКЛА</t>
  </si>
  <si>
    <t>Просечна вредност на ВПО</t>
  </si>
  <si>
    <t>Просечна вредност на ВПП</t>
  </si>
  <si>
    <t>Просечна вредност на НПО</t>
  </si>
  <si>
    <t>ДЕЛ 2. ПАРИЧНИ ОДЛИВИ</t>
  </si>
  <si>
    <t>ДЕЛ 3. ПАРИЧНИ ПРИЛИВИ</t>
  </si>
  <si>
    <t>Ниво 1 ликвидна актива</t>
  </si>
  <si>
    <t>Останати позиции од ниво 1 ликвидна актива</t>
  </si>
  <si>
    <t>Ниво 2 ликвидна актива</t>
  </si>
  <si>
    <t>Ниво 2А</t>
  </si>
  <si>
    <t>Ниво 2Б</t>
  </si>
  <si>
    <t>Намалувања на приливите</t>
  </si>
  <si>
    <t>Приливи од обезбедено кредитирање и трансакции предизвикани од пазарот на капитал</t>
  </si>
  <si>
    <t>Средства на банката кај и изложеност кон Народната банка</t>
  </si>
  <si>
    <t>Табела бр. 1 - Политика за наградување</t>
  </si>
  <si>
    <t>Број</t>
  </si>
  <si>
    <t xml:space="preserve">Број </t>
  </si>
  <si>
    <t>Над 6.000.000 до 10.000.000</t>
  </si>
  <si>
    <t>Над 10.000.000 до 14.000.000</t>
  </si>
  <si>
    <t>Над 14.000.000 до 18.000.000</t>
  </si>
  <si>
    <t>Над 18.000.000 до 22.000.000</t>
  </si>
  <si>
    <t>Над 46.000.000 до 50.000.000</t>
  </si>
  <si>
    <t>Над 42.000.000 до 46.000.000</t>
  </si>
  <si>
    <t>Над 38.000.000 до 42.000.000</t>
  </si>
  <si>
    <t>Над 34.000.000 до 38.000.000</t>
  </si>
  <si>
    <t>Над 30.000.000 до 34.000.000</t>
  </si>
  <si>
    <t>Над 26.000.000 до 30.000.000</t>
  </si>
  <si>
    <t>Над 22.000.000 до 26.000.000</t>
  </si>
  <si>
    <t>Права од капиталниот инструмент</t>
  </si>
  <si>
    <t xml:space="preserve">Регулаторен третман </t>
  </si>
  <si>
    <t>Котирање на платформа за тргување</t>
  </si>
  <si>
    <t>АКТИВА ПОНДЕРИРАНА СПОРЕД РИЗИЦИТЕ</t>
  </si>
  <si>
    <t>Материјални ризици и пристапи за мерење или оцена</t>
  </si>
  <si>
    <t>Политика за управување со ризикот од другата договoрна страна</t>
  </si>
  <si>
    <t>Елементи од системот за управување со ризикот од другата договoрна страна</t>
  </si>
  <si>
    <r>
      <t>Т</t>
    </r>
    <r>
      <rPr>
        <b/>
        <sz val="7"/>
        <color indexed="8"/>
        <rFont val="Tahoma"/>
        <family val="2"/>
        <charset val="204"/>
      </rPr>
      <t>2 (</t>
    </r>
    <r>
      <rPr>
        <b/>
        <sz val="10"/>
        <color indexed="8"/>
        <rFont val="Tahoma"/>
        <family val="2"/>
        <charset val="204"/>
      </rPr>
      <t>Т1-1)</t>
    </r>
  </si>
  <si>
    <t>Елементи од системот за управување со  ризикот од промената на каматните стапки во портфолиото на банкарски активности</t>
  </si>
  <si>
    <t>Кредити обезбедени со станбен објект</t>
  </si>
  <si>
    <t xml:space="preserve">Кредити обезбедени со друг недвижен имот </t>
  </si>
  <si>
    <t>Елементи од системот за управување со ризиците поврзани со климатските промени</t>
  </si>
  <si>
    <t>Табела 2 - Информации за ризиците поврзани со климатските промени</t>
  </si>
  <si>
    <t xml:space="preserve">Табела 1 - Информации поврзани со ризиците од ЕСГ </t>
  </si>
  <si>
    <t>Канали на пренос</t>
  </si>
  <si>
    <t>Организациска поставеност</t>
  </si>
  <si>
    <t>Табела 3 - Информации за зелените кредити</t>
  </si>
  <si>
    <t>Зелени кредити</t>
  </si>
  <si>
    <t>Зелени обврзници и еколошки одржливи проекти</t>
  </si>
  <si>
    <t>Учество на зелените кредити</t>
  </si>
  <si>
    <t>Политика за управување со ликвидносниот ризик</t>
  </si>
  <si>
    <t>План за управување во вонредни услови</t>
  </si>
  <si>
    <t>Валутна структура</t>
  </si>
  <si>
    <t xml:space="preserve">ДЕЛ 1. ВИСОКОКВАЛИТЕТНА ЛИКВИДНА АКТИВА (ВКЛА) </t>
  </si>
  <si>
    <t>Табела бр. 1 - Неоптоварени средства</t>
  </si>
  <si>
    <t>Табела бр. 2 - Оптоварени средства</t>
  </si>
  <si>
    <t>ДХВ – државни хартии од вредност;</t>
  </si>
  <si>
    <t>ПО – покриени обврзници;</t>
  </si>
  <si>
    <t>КДХВ – корпоративни должнички хартии од вредност;</t>
  </si>
  <si>
    <t>ХВПА – хартии од вредност покриени со одредена актива;</t>
  </si>
  <si>
    <t>А – акции;</t>
  </si>
  <si>
    <t>ЛП – неискористени вонбилансни побарувања за ликвидносна поддршка и за кредитирање одобрени на банката;</t>
  </si>
  <si>
    <t>О – останато.</t>
  </si>
  <si>
    <t>Табела бр. 2 - Распоредување на кредитните рејтинзи / кредитните оцени на избраните ИКР / АКИ</t>
  </si>
  <si>
    <t>Елементи на управувањето со кредитниот ризик</t>
  </si>
  <si>
    <t>Политика за управување со кредитниот ризик</t>
  </si>
  <si>
    <t>Достасани побарувања</t>
  </si>
  <si>
    <t>Нефункционални кредитни изложености</t>
  </si>
  <si>
    <t xml:space="preserve">Реструктурирани кредитни изложености </t>
  </si>
  <si>
    <t>Утврдување на исправката на вредноста и на посебната резерва</t>
  </si>
  <si>
    <t>Дел 3. Забелешки</t>
  </si>
  <si>
    <t>Вкупно (I+II)</t>
  </si>
  <si>
    <t>Вкупна изложеност на кредитен ризик на групна основа</t>
  </si>
  <si>
    <t xml:space="preserve">Вкупно портфолио на кредити </t>
  </si>
  <si>
    <t>Категорија на ризик „Д“</t>
  </si>
  <si>
    <t>Категорија на ризик „Г“</t>
  </si>
  <si>
    <t>Категорија на ризик „В“</t>
  </si>
  <si>
    <t>Категорија на ризик „Б“</t>
  </si>
  <si>
    <t>Категорија на ризик „А“</t>
  </si>
  <si>
    <t>Портфолио на кредити (опис на сродноста)</t>
  </si>
  <si>
    <t>Дел 2. Изложеност на кредитен ризик на групна основа</t>
  </si>
  <si>
    <t>Вкупна изложеност на кредитен ризик на поединечна основа (1+2+3+4+5+6)</t>
  </si>
  <si>
    <t xml:space="preserve">За кои не е определена исправка на вредноста/посебна резерва </t>
  </si>
  <si>
    <t>Дел 1. Изложеност на кредитен ризик на поединечна основа</t>
  </si>
  <si>
    <t>13=12/(10-11)*100</t>
  </si>
  <si>
    <t>10=3+4+5+6+8+9</t>
  </si>
  <si>
    <t>Достасани</t>
  </si>
  <si>
    <t>Недостасани</t>
  </si>
  <si>
    <t xml:space="preserve">Нефункционална </t>
  </si>
  <si>
    <t>Редовна</t>
  </si>
  <si>
    <t xml:space="preserve">Нефункционални </t>
  </si>
  <si>
    <t>Редовни</t>
  </si>
  <si>
    <t>Ред. број</t>
  </si>
  <si>
    <t>% на исправка на вредноста/посебна резерва</t>
  </si>
  <si>
    <t>Исправка на вредноста/посебна резерва - очекувана кредитна загуба</t>
  </si>
  <si>
    <t>Акумулирана амортизација</t>
  </si>
  <si>
    <t>Вкупна изложеност на кредитен ризик</t>
  </si>
  <si>
    <t>Вонбилансни ставки</t>
  </si>
  <si>
    <t>Други побарувања</t>
  </si>
  <si>
    <t>Камата</t>
  </si>
  <si>
    <t xml:space="preserve">Кредити </t>
  </si>
  <si>
    <t xml:space="preserve">Реструктрирани нефункционални кредитни изложености </t>
  </si>
  <si>
    <t>Вонбилансни побарувања</t>
  </si>
  <si>
    <t>2.6</t>
  </si>
  <si>
    <t>2.5</t>
  </si>
  <si>
    <t>2.4</t>
  </si>
  <si>
    <t>2.3</t>
  </si>
  <si>
    <t>2.2</t>
  </si>
  <si>
    <t>Кредити и побарувања</t>
  </si>
  <si>
    <t xml:space="preserve">Парични салда кај централните банки и други депозити по видување </t>
  </si>
  <si>
    <t xml:space="preserve">Редовни </t>
  </si>
  <si>
    <t>Износ на обезбедувањето за реструктурираните  кредитни изложености</t>
  </si>
  <si>
    <t>Исправка на вредноста и /или посебна резерва за реструктурираните кредитни изложености</t>
  </si>
  <si>
    <t>Домаќинства</t>
  </si>
  <si>
    <t>Останати финансиски институции</t>
  </si>
  <si>
    <t>Други основи за нефункционалност</t>
  </si>
  <si>
    <t xml:space="preserve">Достасани побарувања над 5 години
</t>
  </si>
  <si>
    <t xml:space="preserve">Достасани побарувања над 2 години до 5 години
</t>
  </si>
  <si>
    <t xml:space="preserve">Достасани побарувања над 1 година до 2 години
</t>
  </si>
  <si>
    <t xml:space="preserve">Достасани побарувања над 180 дена до 1 година
</t>
  </si>
  <si>
    <t>Достасани побарувања над 90 дена до 180 дена</t>
  </si>
  <si>
    <t xml:space="preserve">Неможност за наплата </t>
  </si>
  <si>
    <t>Достасани побарувања над 90 дена</t>
  </si>
  <si>
    <t xml:space="preserve">Дејности на здравствена и социјална заштита </t>
  </si>
  <si>
    <t>Образование</t>
  </si>
  <si>
    <t>Јавна управа и одбрана; задолжително социјално осигурување</t>
  </si>
  <si>
    <t>Административни и помошни услужни дејности</t>
  </si>
  <si>
    <t xml:space="preserve">Стручни, научни и технички дејности </t>
  </si>
  <si>
    <t>Вкупно (1+2)</t>
  </si>
  <si>
    <t>Република Северна Македонија</t>
  </si>
  <si>
    <t>Билансни изложености</t>
  </si>
  <si>
    <t>Дел 1. Структура на изложеноста по земји</t>
  </si>
  <si>
    <t>Извршен отпис</t>
  </si>
  <si>
    <t>Обезбедување</t>
  </si>
  <si>
    <t>Останати причини</t>
  </si>
  <si>
    <t>3.6</t>
  </si>
  <si>
    <t>Отпис</t>
  </si>
  <si>
    <t>3.5</t>
  </si>
  <si>
    <t xml:space="preserve">Продажба </t>
  </si>
  <si>
    <t>3.4</t>
  </si>
  <si>
    <t>Намалување поради обезбедувањето</t>
  </si>
  <si>
    <t>3.3</t>
  </si>
  <si>
    <t>Делумна или целосна наплата</t>
  </si>
  <si>
    <t>3.2</t>
  </si>
  <si>
    <t>3.1</t>
  </si>
  <si>
    <t>Намалување на нефункционалните кредитни изложености</t>
  </si>
  <si>
    <t>Зголемување на нефункционалните кредитни изложености</t>
  </si>
  <si>
    <t xml:space="preserve">Почетна состојба на нефункционалните кредитни изложености </t>
  </si>
  <si>
    <t xml:space="preserve">Бруто сметководствена вредност                </t>
  </si>
  <si>
    <t xml:space="preserve">Должнички хартии од вредност </t>
  </si>
  <si>
    <t>Нема наведено рок</t>
  </si>
  <si>
    <t>Над 5 години</t>
  </si>
  <si>
    <t>Над 1 година до 5 години</t>
  </si>
  <si>
    <t>До 1 година</t>
  </si>
  <si>
    <t>Друго обезбедување</t>
  </si>
  <si>
    <t>Станбени објекти</t>
  </si>
  <si>
    <t>Опрема</t>
  </si>
  <si>
    <t>Градежни објекти</t>
  </si>
  <si>
    <t>Земјиште</t>
  </si>
  <si>
    <t>Вкупно оштетување</t>
  </si>
  <si>
    <t>Почетна вредност</t>
  </si>
  <si>
    <t>Преземени средства над 5 години</t>
  </si>
  <si>
    <t>Преземени средства над 2 години до 5 години</t>
  </si>
  <si>
    <t>Преземени средства до 2 години</t>
  </si>
  <si>
    <t>Преземени средства</t>
  </si>
  <si>
    <t>Категорија на изложеност</t>
  </si>
  <si>
    <t xml:space="preserve">Актива пондерирана според кредитниот ризик </t>
  </si>
  <si>
    <t>Побарувања од локалната самоуправа и  регионалната власт</t>
  </si>
  <si>
    <t xml:space="preserve">Побарувања покриени со деловни објекти </t>
  </si>
  <si>
    <t>Степен на кредитен квалитет</t>
  </si>
  <si>
    <t>Кредитен рејтинг / кредитна оцена</t>
  </si>
  <si>
    <t>Квалитативни информации за инструментите за кредитна заштита</t>
  </si>
  <si>
    <t>Видови обезбедување</t>
  </si>
  <si>
    <t>Непокриена кредитна изложеност</t>
  </si>
  <si>
    <t>Покриена кредитна изложеност</t>
  </si>
  <si>
    <t xml:space="preserve">Финансирани инструменти за кредитна заштита </t>
  </si>
  <si>
    <t>Нефинансирани инструменти за кредитна заштита</t>
  </si>
  <si>
    <t xml:space="preserve">Кредити и побарувања </t>
  </si>
  <si>
    <t>Податоци за капиталниот инструмент 
(се пополнува за секој инструмент)</t>
  </si>
  <si>
    <t>Методологија за утврдување на капиталот</t>
  </si>
  <si>
    <t>Климатски стратегиски цели</t>
  </si>
  <si>
    <t>Долгорочни клучни показатели</t>
  </si>
  <si>
    <t>ВКУПНО ДЕЈНОСТ</t>
  </si>
  <si>
    <t>ВКУПНО НАМЕНА</t>
  </si>
  <si>
    <t>Главни позиции на СПЛ</t>
  </si>
  <si>
    <t>Ризик од порамнување / испорака</t>
  </si>
  <si>
    <t>Капитал потребен за покривање на ризикот од порамнување / испорака</t>
  </si>
  <si>
    <t>Износ на изложеноста</t>
  </si>
  <si>
    <t>Капитал потребен за покривање на другите ризици (4.1+4.2+4.3+4.4)</t>
  </si>
  <si>
    <t>Вкупна исправка на вредноста / посебна резерва</t>
  </si>
  <si>
    <t xml:space="preserve">Крајна состојба на нефункционалните кредитни изложености </t>
  </si>
  <si>
    <t>Пристап за класификација на средствата / изложеностите</t>
  </si>
  <si>
    <t>Показатели за оцена на изложеноста на клиентот / проектот на ризиците поврзани со климатските промени</t>
  </si>
  <si>
    <t>Дефинирање на зелените кредити</t>
  </si>
  <si>
    <t>Дел 2. НАМЕНА</t>
  </si>
  <si>
    <t>Пазарна / номинална вредност</t>
  </si>
  <si>
    <t>1.3</t>
  </si>
  <si>
    <t>1.4</t>
  </si>
  <si>
    <t>Табела бр. 1 - Износ на реструктурираните кредитни изложености</t>
  </si>
  <si>
    <t>Табела бр. 2 -  Квалитет на реструктурираните кредитни изложености</t>
  </si>
  <si>
    <t xml:space="preserve">Недостасани побарувања </t>
  </si>
  <si>
    <t>5=1+2+3+4</t>
  </si>
  <si>
    <t>13=6+7+8+9+10+11+12</t>
  </si>
  <si>
    <t>БРУТО ИЗЛОЖЕНОСТ</t>
  </si>
  <si>
    <t>Преработувачка индустрија</t>
  </si>
  <si>
    <t>Сместување и послужување храна</t>
  </si>
  <si>
    <t>Издаваштво, радиодифузија и дејности за производство и дистрибуција на содржини</t>
  </si>
  <si>
    <t>Телекомуникации, компјутерско програмирање, консултантски дејности, компјутерска инфраструктура и други информатички дејности</t>
  </si>
  <si>
    <t>Други услужни дејности</t>
  </si>
  <si>
    <t>Дејности на домаќинствата како работодавачи; дејности на домаќинствата што произведуваат разновидна стока и вршат различни услуги за сопствени потреби</t>
  </si>
  <si>
    <t>Кредити и други билансни побарувања</t>
  </si>
  <si>
    <t xml:space="preserve">Регион: </t>
  </si>
  <si>
    <t>5 =3+4</t>
  </si>
  <si>
    <t>1.5</t>
  </si>
  <si>
    <t>Останати клиенти</t>
  </si>
  <si>
    <t>5=3+4</t>
  </si>
  <si>
    <t>Снабдување со вода, отстранување отпадни води, управување со отпад и дејности за санација на околината</t>
  </si>
  <si>
    <t>Трговија на големо и на мало</t>
  </si>
  <si>
    <t>Финансиски и осигурителни дејности</t>
  </si>
  <si>
    <t>Дејности поврзани со недвижен имот</t>
  </si>
  <si>
    <t>Уметност, спорт и рекреација</t>
  </si>
  <si>
    <t>Останати дејности коишто се изложени на физичките ризици поврзани со климатските промени</t>
  </si>
  <si>
    <t>Останати дејности коишто не се изложени на физичките ризици поврзани со климатските промени</t>
  </si>
  <si>
    <t>Тарифа за каматите и надоместоците што ги наплаќа банката</t>
  </si>
  <si>
    <t>Учество во вкупниот број издадени акции со право на глас  во банката</t>
  </si>
  <si>
    <t xml:space="preserve"> Извештај за основните елементи на политиката за објавување извештаи и податоци</t>
  </si>
  <si>
    <t xml:space="preserve"> Извештај за основните податоци за банката </t>
  </si>
  <si>
    <t>Извештај за акционерската структура на банката</t>
  </si>
  <si>
    <t>Извештај за системот за наградување</t>
  </si>
  <si>
    <t xml:space="preserve">Извештај за износот и квалитетот на реструктурираните кредитни изложености </t>
  </si>
  <si>
    <t>Извештај за промените во износот на нефункционалните кредитни изложености</t>
  </si>
  <si>
    <t>Извештај за преземените средства</t>
  </si>
  <si>
    <t>Извештај за вкупниот износ на расположливите неоптоварени и оптоварени средства</t>
  </si>
  <si>
    <t xml:space="preserve"> Извештај за финансиските иновации</t>
  </si>
  <si>
    <t>врска</t>
  </si>
  <si>
    <t>* Потемнетите полиња не се пополнуваат.</t>
  </si>
  <si>
    <t>Членови на надзорниот одбор</t>
  </si>
  <si>
    <t>Членови на управниот одбор</t>
  </si>
  <si>
    <t>Број на лицата</t>
  </si>
  <si>
    <t>Идентификување на материјалните податоци</t>
  </si>
  <si>
    <t>Идентификување на сопствените податоци</t>
  </si>
  <si>
    <t>Идентификување на доверливите податоци</t>
  </si>
  <si>
    <t xml:space="preserve">Финансиски активности коишто ги врши банката во моментот </t>
  </si>
  <si>
    <t>Напомена: Овој извештај го пополнува и банката којашто е членка на банкарска група, како и банката којашто е предмет на консолидирана супервизија.</t>
  </si>
  <si>
    <t>Елементи од системот за управување со стапката на задолженост</t>
  </si>
  <si>
    <t xml:space="preserve">Стапка на задолженост </t>
  </si>
  <si>
    <t>Број на членства во органите на управување и надзор</t>
  </si>
  <si>
    <r>
      <t xml:space="preserve">Фиксен </t>
    </r>
    <r>
      <rPr>
        <sz val="11"/>
        <rFont val="Calibri"/>
        <family val="2"/>
        <charset val="204"/>
      </rPr>
      <t>−</t>
    </r>
    <r>
      <rPr>
        <sz val="11"/>
        <rFont val="Tahoma"/>
        <family val="2"/>
        <charset val="204"/>
      </rPr>
      <t xml:space="preserve"> варијабилен дел</t>
    </r>
  </si>
  <si>
    <t>Фиксен дел од надоместокот</t>
  </si>
  <si>
    <t>Вкупен износ на фиксниот дел од надоместокот во 000 денари</t>
  </si>
  <si>
    <t>Варијабилен дел од надоместокот</t>
  </si>
  <si>
    <t>Вкупен износ на варијабилниот надоместок во 000 денари</t>
  </si>
  <si>
    <t>Износ на вкупниот надоместок (реден број 2 + реден број 4)</t>
  </si>
  <si>
    <t xml:space="preserve">Табела бр. 3 - Вкупен износ на надоместокот </t>
  </si>
  <si>
    <t>Вкупен износ на надоместокот во 000 денари</t>
  </si>
  <si>
    <t>Табела бр. 4 -  Структура на вкупниот надоместок според висината и бројот на лицата</t>
  </si>
  <si>
    <t>Тип на капиталниот инструмент</t>
  </si>
  <si>
    <t xml:space="preserve">Степен на субординација </t>
  </si>
  <si>
    <t xml:space="preserve">Извештај со податоците за капиталните инструменти  </t>
  </si>
  <si>
    <t xml:space="preserve">Врска </t>
  </si>
  <si>
    <t>Извештај со квалитативните информации за ризиците поврзани со климатските промени, за ризиците од ЕСГ и за зелените кредити</t>
  </si>
  <si>
    <t>Поврзаност со останатите ризици</t>
  </si>
  <si>
    <t>Извештај со квалитативните информации за ликвидносниот ризик</t>
  </si>
  <si>
    <t>Извештај со квалитативните информации за стапката на покриеност со ликвидност</t>
  </si>
  <si>
    <t>Опис на финтек-активностите</t>
  </si>
  <si>
    <t>Образец НП: Извештај со најзначајните показатели  31.12.2025</t>
  </si>
  <si>
    <t xml:space="preserve">Износ / Процент </t>
  </si>
  <si>
    <t>Стапка на адекватноста на капиталот</t>
  </si>
  <si>
    <t xml:space="preserve">Стапка на адекватноста на капиталот </t>
  </si>
  <si>
    <t>Стапка на нефункционални кредити</t>
  </si>
  <si>
    <t>Стапка на поврат на активата</t>
  </si>
  <si>
    <t>Стапка на поврат на капиталот и резервите</t>
  </si>
  <si>
    <t xml:space="preserve">Вкупна стапка на заштитни слоеви на капиталот </t>
  </si>
  <si>
    <t>Образец УР1: Извештај за генералната рамка за управување со ризиците 31.12.2025</t>
  </si>
  <si>
    <t xml:space="preserve">Стратегијата на Банката во управувањето со ризиците се одвива преку ефикасен систем на интегрирано управување и одржување на прифатливо ниво на ризици со што се овозможува непречено работење на Банката во насока на остварување на поставените цели. 
Системот обезбедува соодветна рамнотежа помеѓу ризикот и приносот преку минимизирање на потенцијалните негативни ефекти врз финансиските перформанси на Банката.
Во воспоставениот систем за управување со ризици, предмет на управување се кредитниот ризик; ликвидносен ризик, валутен ризик; ризик од концентрација на изложеноста на Банката; оперативен ризик; стратегиски ризик; ризик на земја; пазарен ризик; ризик од промена на каматните стапки во портфолиото на банкарските активности; правен ризик;  репутациски ризик и ризиците поврзани со климатските промени (одржливост). За секој од овие ризици постои соодветна политика како дел од системот за управување со ризици. Воспоставениот систем за управување со ризиците во УНИБанка, се заснова на воспоставени Политики и Процедури за управување со сите ризици, соодветна организациска структура со јасно дефинирани надлежности и одговорности при преземањето и управувањето со ризиците, ефикасен информативен систем, механизам кој обезбедува можност за редовно ревидирање на системите, политиките и процедурите за управување со ризиците и соодветен систем на внатрешна контрола и соодветност на внатрешната ревизија.
</t>
  </si>
  <si>
    <t xml:space="preserve">Банката воспоставува организациска структура во која се разграничени надлежностите и одговорностите помеѓу лицата и организациските единици коишто вршат активности поврзани со преземањето на ризиците, од една страна, и лицата и организациските единици коишто вршат активности поврзани со управувањето со ризиците, од друга страна. 
Банката има воспоставено организациска структура со јасно дефинирани надлежности и одговорности за преземање и управување со ризиците преку следниве хиерархиски нивоа: 
• Надзорен одбор
• Одбор за управување со ризици
• Управен одбор и 
• Дирекција управување со ризик.
Во рамките на организациската структура е воспоставена и функцијата за управување со ризици која се состои од: 
• Член на Управниот одбор на Банката кој е одговорен за следење и управување;
• Одговорен Директор за ризици и 
• Дирекција Управување со ризик формирана од два сектори - Кредитен ризик и Стратегиски ризици кои се надлежни за спроведување и/или координирање на активностите и процесите.
Во рамките на функцијата за управување со ризици, Одговорното лице и Заменик одговорното лице за ЕСГ ризици обезбедуваат координација и методолошка поддршка за идентификација, мерење и известување за еколошките, социјалните и управувачките фактори  кои влијаат врз ризиците, без да вршат самостојно одобрување или преземање на ризик. Надлежностите и одговорностите на органите на управување, надзор и контрола се јасно дефинирани во сите одделни политики во кои е пропишан начинот на следење и управување на секој ризик на кој е изложена Банката. 
</t>
  </si>
  <si>
    <t>Со цел заштита и намалување на ризиците Банката пропишува интерни акти каде дефинира лимити и нивни прагови. Воспоставува процедури за постапување во случај на надминување на праговите на показателите/индикаторите и интерните лимити каде се дефинирани линиите на известување, опфатот и временската рамка на известување, можните активности коишто би се преземале заради отстранување на надминувањето и организациските единици или органите надлежни за нивно преземање.</t>
  </si>
  <si>
    <t>Банката утврдува прифатливо ниво на ризик, земајќи ги во предвид пазарната конкуренција, регулаторните барања, долгорочните цели на Банката, изложеноста на ризиците и капацитетот за преземање ризици. Прифатливото ниво на ризик се утврдува со цел да се воспостават граници на преземање на ризик од страна на вработените во извршувањето на своите работни задачи и остварувањето на целите на Банката, односно опфаќа утврдување на прифатливо ниво на ризик (лимити), воспоставување на процеси за тековно следење на утврдените лимити и следење и управување на ризичниот профил.
Банката во своите интерни акти Стратегија за превземање и управување со ризици и прифатливо ниво на ризик го одредува прифатливото ниво на ризик и предвидува интерни лимити/прагови за следење и мерење на изложеноста на одделните ризици. Прифатливото ниво на ризик е во согласност со Бизнис стратегијата (Buget Plan) утврденa за oпределен период и Деловната и развојна политика на Банката. 
Прифатливото ниво на ризик претставува функција на поединечно утврдените нивоа на ризик за секој одделен значаен ризик и неговата тежинска вредност во агрегатното ниво на ризик.
Одборот за управување со ризици на редовна месечна основа го следи и оценува дали степенот на ризичност на Банката е во рамките на прифатливото ниво на ризик.</t>
  </si>
  <si>
    <t>Трансакции во рамки на групата / со поврзани лица</t>
  </si>
  <si>
    <t>Образец ССО:  Извештај за сопствените средства, состојба на 31.12.2025</t>
  </si>
  <si>
    <t>(-) Акумулирана загуба од претходни години</t>
  </si>
  <si>
    <t>Образец АПРО:  Извештај за активата пондерирана според ризиците, состојба на 31.12.2025</t>
  </si>
  <si>
    <t>СТАПКА НА АДЕКВАТНОСТ НА КАПИТАЛОТ (7/5)</t>
  </si>
  <si>
    <t>II. Дополнителен податок за износот на инструментите: /</t>
  </si>
  <si>
    <t>Образец ПИКО: Извештај за процесот на утврдување на интерниот капитал на банката 31.12.2025</t>
  </si>
  <si>
    <t xml:space="preserve"> во 000 денари</t>
  </si>
  <si>
    <t xml:space="preserve">Процесот на интерно утврдување и оценка на потребната адекватност на капиталот на Банката ги опфаќа следните фази:
- Утврдување на ризиците на кои е изложена банката и нивно распределување на материјални и нематеријални;
- Мерење и оценка на претходно идентификуваните ризици согласно интерно усвоени методологии и пристапи;
- Утврдување на потребно ниво на капитал согласно профилот на ризичност на банката и
- Споредба на расположливото ниво на сопствените средства и потребниот интерен капитал
</t>
  </si>
  <si>
    <t>Регулаторен пристап согласно Одлуката за методологијата за утврдување на адекватноста на капиталот</t>
  </si>
  <si>
    <t>Стратегиски ризик</t>
  </si>
  <si>
    <t>Интерен пристап - стрес тест за дополнително издвоени резервации по претпоставка за промена на структурата на ризичност на портфолиото поради влошување на кредитните изложености во категорија В, Г и Д за 100%.</t>
  </si>
  <si>
    <t>Ризик од концентрација на изложеност</t>
  </si>
  <si>
    <t>Интерен пристап - стрес тест за влошување на категоријата на ризик на најголемите 10 кредитни изложености кон фирми и најголемите 25 изложености кон население за една категорија надолу.</t>
  </si>
  <si>
    <t>Ликвидносен ризик</t>
  </si>
  <si>
    <t>Интерен пристап - каматни расходи за обновување на одлеани депозити под следните две сценарија:
- одлив на просечната месечна пасива која доспева до 30 дена
- одлив на 50% од депозитите на 10-те најголеми депоненти, депозитите од домашни и странски банки и 20% од депозитите на останатите комитенти (депозитите од поврзаните лица претпоставуваме дека нема да се одлеат).</t>
  </si>
  <si>
    <t>Ризик на каматни стапки од портфолиото на банкарски активности</t>
  </si>
  <si>
    <t>Интерен пристап - загуба која би се остварила под следните претпоставки од стрес тестот:
- пораст на каматните стапки во активата, поточно кај кредитите со променлива каматна стапка за 4пп
- пораст на каматните стапки на орочените депозити за 3пп
- промена на структурата на изворите на средства, преку орочување на 70% од депозитите по видување.</t>
  </si>
  <si>
    <t>Ризик од колатерал</t>
  </si>
  <si>
    <t>Интерен пристап - зголемување на РПА поради намалување на вредноста на обезбедувањата кај 20% од побарувањата обезбедени со станбени или деловни објекти.</t>
  </si>
  <si>
    <t>Ризик од поголема искористеност на вонбилансните изложености</t>
  </si>
  <si>
    <t>Интерен пристап - зголемување на РПА поради зголемување на процентот на искористеност на одобрените револвинг кредити (дозволени пречекорувања и кредитни картички) и износот на паднати гаранции за дополнителни 20% од вкупно одобрениот износ.</t>
  </si>
  <si>
    <t>ЕСГ ризици</t>
  </si>
  <si>
    <t>Интерен пристап - стрес тест врз основа на следните претпоставки:
- Влошена категорија на ризик од А во В за 15% од изложеностите кон критичен сектор Транспорт
- Влошена категорија на ризик од А во Д за 10% од изложеностите обезбедени со недвижности лоцирани во општини со висок физички ризик (5) до 2030 година по сценарио SSP245 од Навигаторот за климатски ризици
- Каматни расходи за обновување на одлеани 30% од орочените депозити на клиенти од ризичните општини заради покривање на штети предизвикани од елементарни непогоди.</t>
  </si>
  <si>
    <t xml:space="preserve">Ризици од надворешно окружување </t>
  </si>
  <si>
    <t>Банката не пресметува дополнителен капитал за покривање на ризиците од надворешно окружување. Во случај на евентуални можни влијанија од ризиците од надворешно окружување банката има на располагање капитал од  534,386 илј. мкд, кој претставува разлика меѓу Сопствените средства со кои располага Банката на 31.12.2025 г. и збирот на: пресметанот интерен капитал за покривање на ризици кои се опфатени со методологијата за утврдување на адекватноста на капиталот и пресметанот интерен капитал за покривање ризиците кои не се опфатени со методологијата за утврдување на адекватноста на капиталот.</t>
  </si>
  <si>
    <t xml:space="preserve">При утврдувањето на интерниот капитал за покривање на поединечните ризици Банката ги зема во предвид и резултатите од стрес тестирањето кое се спроведува согласно правилата за стрес-тестирање дефинирани во Одлуката за методологија за управување со ризиците. Стрес-тестирањето ги опфаќа сите идентификувани материјални ризици и го покрива истиот временски период опфатен со ПИК. При утврдување на износот на потребен капитал за кредитен ризик, оперативен ризик и валутен ризик, се применува регулаторен пристап согласно Одлуката за методологијата за утврдување на стапката на адекватност на капитал, односно 8% од буџетираните нивоа на РПА за наведените ризици. Кај останатите ризици кои не се опфатени со регулаторниот пристап, банката користи интерен пристапи (стрес-тест сценарија) и врз основа на добиените резултати ја утврдува (не)материјалноста и висината на интерниот капитал потребен за покривање на секој поединечен материјален ризик. </t>
  </si>
  <si>
    <t>Износ на вкупен интерен капитал</t>
  </si>
  <si>
    <t>Образец СЗСК: Извештај за стапките на заштитните слоеви на капиталот 31.12.2025</t>
  </si>
  <si>
    <t>Стапка на системски заштитен слој на капиталот</t>
  </si>
  <si>
    <t>Образец СПЗСК: Извештај за противцикличниот заштитен слој на капиталот 31.12.2025</t>
  </si>
  <si>
    <t>040</t>
  </si>
  <si>
    <t>056</t>
  </si>
  <si>
    <t>100</t>
  </si>
  <si>
    <t>191</t>
  </si>
  <si>
    <t>196</t>
  </si>
  <si>
    <t>276</t>
  </si>
  <si>
    <t>380</t>
  </si>
  <si>
    <t>492</t>
  </si>
  <si>
    <t>688</t>
  </si>
  <si>
    <t>807</t>
  </si>
  <si>
    <t>826</t>
  </si>
  <si>
    <t>840</t>
  </si>
  <si>
    <t>Образец КРК: Извештај со квалитативните информации за кредитниот ризик 31.12.2025</t>
  </si>
  <si>
    <t xml:space="preserve">Банката воспоставува и применува политика за управување со кредитен ризик преку процеси кои се однесуваат на континуирана идентификација, процена, мерење, следење, контрола и намалување на кредитниот ризик.
Согласно Политиката за управување со кредитниот ризик, управувањето го врши преку дефинирање и спроведување најмалку на следните процеси и активности:  
- Организационата структура за управување со кредитен ризик,
- Лимити/прагови за изложеност на кредитен ризик, следење и управување со истиот, 
- Дефинирање на надлежностите и овластувањата во врска со активностите поврзани со кредитирањето и
- Стрес-тест за изложеноста на кредитен ризик.
Банката спроведува интерни акти за одобрување и класификација на кредитна изложеност и има воспоставена процедура за отстапување на побарувања со надомест, преку која ги уредува правилата и постапката за продажба на достасани нефункционални или отпишани побарувања. 
Класификацијата и утврдувањето на исправка на вредност/посебна резерва на изложеностите на кредитен ризик се врши на поединечна основа.
Воспоставува систем на индикатори за рано предупредување за правни лица со кој се следат главните предупредувачки сигнали кои укажуваат на зголемување на кредитниот ризик во однос на поединечен клиент или група на поврзани лица. 
Најмалку еднаш годишно врши стрес-тестирање од аспект на кредитниот ризик, со цел да се направи оценка на потенцијалните влијанија и фактори кои може на влијаат на вредноста на средствата и обврските, односно висината на Сопствените средства на Банката.
Најмалку два пати месечно, а по потреба и почесто го анализира квалитетот на портфолиото и висината на кредитниот ризик на кој е изложена од аспект на различни сегменти во портфолиото. 
Банката го вклучува и влијанието кое го имаат ризиците поврзани со климатските промени, во делот на двигателите на овие ризици и соодветно ублажување на нивното влијание за време на целиот животен век на кредитната изложеност, како и постојните и потенцијални канали за пренос на нивното влијание врз кредитниот ризик. 
Воспоставениот систем на внатрешно известување овозможува соодветно информирање на органите на банката во врска со анализите на кредитниот ризик.
</t>
  </si>
  <si>
    <t xml:space="preserve">Банката воспоставува организациска структура во која се разграничени надлежностите и одговорностите помеѓу лицата и организациските единици коишто вршат активности поврзани со преземањето на ризиците, од една страна, и лицата и организациските единици коишто вршат активности поврзани со управувањето со ризиците, од друга страна.
Во политиката за управување со кредитниот ризик јасно се наведени и дефинирани надлежностите и одговорностите на Надзорниот одбор на Банката, Одборот за управување со ризици, Одборот за управување со кредитен ризик, Управниот одбор, Кредитниот одбор, Дирекцијата за управување со ризици и Службата Внатрешна ревизија.
Исто така политика на Банката е да овозможи слободно спроведување на активности од страна на надворешна ревизија, а се со цел потврда и корекции на процесите и активностите кои Банката ги спроведува при контролата, мерењето и управувањето со кредитниот ризик на кој е изложена со своето работење.             
</t>
  </si>
  <si>
    <t xml:space="preserve">Банката ја користи дефиницијата за достасани побарувања според која под достасани побарувања се подразбира износот на побарувањата на Банката врз основа на главница, камата и други побарувања коишто клиентот бил должен да ги плати на рокот на достасување, како и побарувањата на банката за извршените плаќања врз основа на гаранција, акредитив или друг вид вонбилансна позиција од потточката 2.2 алинеја 2 на Одлуката за методологијата за управување со кредитниот ризик.
</t>
  </si>
  <si>
    <t xml:space="preserve">Банката ја користи дефиницијата за нефункционални кредитини изложености според која под нефункционална кредитна изложеност се подразбира побарувања од кредитни изложености по основ (главница, камата, други некаматни побарувања) кои не се наплатени подолго од 90 последователни дена, сметано од денот кога достасаниот износ на обврски го надминал прагот на значајност, како и изложености кај кои побарувањата не се постари  подолго од 90 последователни дена, сметано од денот кога достасаниот износ на обврски го надминал прагот на значајност, но постојат индикатори кои упатуваат на влошена финансиска состојба на клиентот и  на неможност за наплата, што упатува за можна наплата по присилен пат во постапка согласно законската регулатива.                                                                                                                                                                                    Се следат клиентите кои, имаат третман на нефункционална кредитна изложеност:
∙ Клиентите кај кои вкупниот достасан долг, по било која основа (главница, камата, други некаматни побарувања), не се наплатени подолго од 90 последователни дена, сметано од денот кога достасаниот износ на обврски го надминал прагот на значајност;
∙ Клиентите кај кои е утврено дека постои неможност за наплата (продажба на кредитна изложеност со значителна загуба, реструктурирање со значителна промена на договорните услови, предлог за отварање на стечај/отворен стечај или слична постапка и активирано обезбедување);
∙ Клиентите кај кои е утврдено намалување на приходите на клиентот и нивната редовност, почесто реструктурирање на иста кредитна изложеност или на повеќе изложености кон ист клиент и значително зголемување на нивото на задолженост на клиентот или се очекува дека ќе се зголеми неговата задолженост);
∙ Клиентите кои се класифицирани во Г и Д категорија на ризик;
∙ Клиентите кои имаат реструктурирана нефункционална изложеност, или добиле нефункционален статус после датумот на реструктурирање;
∙ Клиентите чија заедничка кредитна изложеност ги исполнува критериумите за ненаплатена кредитна изложеност (освен ако доцнењето во намирувањето на обврските е резултат на судски спор меѓу клиентите и не постојат сомневања за влошена финансиска состојба или заедничката ненаплатена кредитна изложеност има многу мало учество во вкупната кредитна изложеност на клиентот) и
∙ Клиентите ФЛ кај кои збирот на ненаплатени билансни кредитни изложености надминуваат 20% од вкупната билансна кредитна изложеност на клиентот.
Следењето на клиентите кои имаат/најверојатно би добиле третман на нефункционална кредитна изложеност, се следат од три аспекти:
∙ Превентивно следење – се следат клиентите кои сеуште немаат добиено третман на нефункционална кредитна изложеност, но голема е веројатноста дека ќе добијат;
∙ Следење на клиенти со преминат праг на значајност -  се следат клиентите кои го надминале прагот на значајност, со цел да се прекине исполнувањето на прагот на значајност и
∙ Исклучување од нефункционална изложеност – се следат клиентите кои добиле третман на нефункционална кредитна изложеност, но имале прекин во исполнувањето на прагот на значајност и поминале 90 последователни дена од датумот на прекин на прагот на значајност и за истите е утврдено дека не постои било каков показател за неможност за наплата, со цел нивно исклучување од оваа категорија и враќање во редовни.  
Пристапот на утврдување на нефункционална кредитна изложеност кај клиентите- физички лица, е на ниво на клиент. Банката има воспоставен систем и  определено лица/организациска единица, за управување со нефункционални кредитни изложености. Банката има воспоставен систем и  определено лица/организациска единица, за управување со нефункционални кредитни изложености. Во услови на зголемен износ на нефункционални кредитни изложености, Банката ќе изготви стратегија за управување со истите, при што ќе определи инструменти за намалување на нефункционалните изложености, квантитативни прагови за висината на нефункционалните изложености на краток среден и долг рок и ќе изготви оперативен план на активности кои ќе ги преземе.                                                                      </t>
  </si>
  <si>
    <t xml:space="preserve">Банката ја користи дефиницијата за реструктурирање на кредитна изложеност или реструктурирање според која, под реструктурирање се подразбира менување на договорните услови на постоечката кредитната изложеност или одобрување нова кредитна изложеност за затворање на постоечка кредитна изложеност на клиент, којшто има финансиски тешкотии за намирување на своите обврски, при што менувањето, односно одобрувањето нова кредитна изложеност не би било извршено доколку клиентот може или би можел да ги почитува условите од договорот за постоечката кредитна изложеност. Под реструктурирана кредитна изложеност со значителна промена на договорните услови, се подразбира менување на договорните услови на постоечка кредитна изложеност кон клиент којшто се соочува или ќе се соочи со сериозни финансиски тешкотии, поради што се врши значително намалување на неговите обврски кон банката. 
Процесот и постапката на реструктурирање, целосно се регулирани во Процедурата за реструктурирање на побарување/пробарувања.
Критериуми за утврдување на влошена финасиска состојба на клиент кај физички лица:
• Намалени месечни приходи 
• Престанок на работен однос 
• Други причини 
Критериуми за утврдување на влошена финасиска состојба на клиент кај правни лица:
• Пад во работењето
• Проблеми со наплата
• Други причини
 На редовна основа, а најмалку на секои три месеци, се оценува успешноста на извршените реструктурирања. На редовна основа се утврдуваат и следат, следниве показатели по одделни портфолија:  
• стапката на наплата на реструктурираните кредитни изложености, вклучително и на отпишаните реструктурирани кредитни изложености;
• стапката на реструктурирани нефункционални кредитни изложености коишто се исклучени од оваа категорија; 
• стапката на отпис на реструктурираните кредитни изложености. 
ДУПП најмалку на три месеци го известува ОУКР и ОУР за оцената на успешноста од извршените реструктурирања, кој пак на квартална основа ја проследува информацијата до Надзорниот одбор на Банката. </t>
  </si>
  <si>
    <t>Класификацијата и утврдувањето на исправка на вредност/посебна резерва на изложеностите на кредитен ризик Банката ја врши на поединечна основа.
Банката врши оценка и класификација најмалку еднаш месечно и ги известува надлежните органи за износот на утврдената резервација за покривање на загубите поради оштетување. Сметководственото евидентирање на исправката на вредноста Банката го прави на месечно ниво, согласно законската регулатива.
Во Методологијата за оштетување на побарувањата на Банката е дефиниран начинот на утврдување на исправката на вредноста и на посебната резерва, како и објаснување на начинот на вклучување на вредноста на обезбедувањето при утврдувањето на исправката на вредноста.
Утврдувањето на исправката на вредност кај пласманите на правни и физички лица се одвива во 3 фази:
1. Пресметка на првичен процент на исправка на вредност по матрица
2. Пресметка на процент на исправка на вредност по ИФРС и 
3. Определување на конечен процент на исправка на вредност.
Дополнително, Банката предвидува зголемување или корекција на конечниот процент на исправка на вредност за определени пп или влошување на категоријата на ризик:
- За клиенти со идентификувани индикатори за рано предупредување,
- За клиенти со нецелосно евидентирано работење, 
- За клиенти кои имаат влошена финансиска состојба и
- За клиенти кај кои е утврдена неможност за наплата.
За нефункционалните кредитни изложености, кои што Банката очекува да ги наплати исклучиво преку активирање на обезбедувањето и притоа ги исполнуваат условите согласно точка 25 од Одлуката за Управување со кредитен ризик, Банката при утврдувањето на сегашната вредност на очекуваните идни парични текови ја зема во предвид и вредноста на обезбедувањето.
Обезбедувањето кое што ги исполнува условите од Одлуката за Медотодологијата управување со кредитен ризик се вклучува во пресметката на сегашната вредност на очекуваните идни парични текови во износ кој што е еднаков на помалиот износ од вредноста на обезбедувањето и вкупната кредитна изложеност покриена со обезбедувањето. Датумот на очекуваната наплата на погоре споменатите обезбедувања не може да е пократок од 3 години од датумот на вклучување на обезбедувањето во утврдување на процентот на исправката на вредност по ИФРС.</t>
  </si>
  <si>
    <t>Образец КАО: Извештај за износот и квалитетот на редовните и нефункционалните кредитни изложености со состојба на 31.12.2025 година</t>
  </si>
  <si>
    <t>*Потемнетите полиња не се пополнуваат</t>
  </si>
  <si>
    <t>Образец КРДД: Извештај за структурата на кредитните изложености според деновите на доцнење  31.12.2025</t>
  </si>
  <si>
    <t>Достасани побарувања до 31 дена</t>
  </si>
  <si>
    <t>Достасани побарувања над 31 дена до 90 дена</t>
  </si>
  <si>
    <t>Должнички хартии од вредност</t>
  </si>
  <si>
    <t xml:space="preserve"> Образец КРЗД: Извештај за структурата на редовните и нефункционалните кредитните изложености по земји и според дејности 31.12.2025</t>
  </si>
  <si>
    <t>Германија</t>
  </si>
  <si>
    <t>Бугарија</t>
  </si>
  <si>
    <t>Австрија</t>
  </si>
  <si>
    <t>Белгија</t>
  </si>
  <si>
    <t>1.6</t>
  </si>
  <si>
    <t>Обединетото Кралство</t>
  </si>
  <si>
    <t>1.7</t>
  </si>
  <si>
    <t>Швајцарија</t>
  </si>
  <si>
    <t>1.8</t>
  </si>
  <si>
    <t>Хрватска</t>
  </si>
  <si>
    <t>1.9</t>
  </si>
  <si>
    <t>Италија</t>
  </si>
  <si>
    <t>1.10</t>
  </si>
  <si>
    <t>Останати земји (Србија, Монако, Холандија, Кипар, Албанија, САД, Косово, Словенија, Грција, Лихтенштајн, Малта, Австралија, ОАЕ, Романија, Белорусија, Израел, Норвешка, Русија, Шведска, Сејшели, Девствени острови,Словачка, Босна и Херцеговина)</t>
  </si>
  <si>
    <t>Република Бугарија</t>
  </si>
  <si>
    <t>Останати земји</t>
  </si>
  <si>
    <t>Дел 2. Структура на изложеноста според дејноста на клиентот - нефинансиско правно лице</t>
  </si>
  <si>
    <t>Дејности на екстратериторјални организации и тела</t>
  </si>
  <si>
    <t>Образец КРПР: Извештај за преостанатата рочност на кредитните изложености 31.12.2025</t>
  </si>
  <si>
    <t>Образец КРСППР: Извештај за категориите на кредитни изложености според применeтиот пондер на ризичност 31.12.2025</t>
  </si>
  <si>
    <t>Табела бр. 1 - Категории на изложеност вклучени во активата пондерирана според кредитниот ризик</t>
  </si>
  <si>
    <t>Без рејтинг</t>
  </si>
  <si>
    <t>Побарувања од централни влади и централни банки</t>
  </si>
  <si>
    <t>Побарувања од јавни институции</t>
  </si>
  <si>
    <t>Побарувања од мултилатерални развојни банки и меѓународни организации</t>
  </si>
  <si>
    <t>Побарувања од банки</t>
  </si>
  <si>
    <t>Назив на избрана ИКР / АКИ</t>
  </si>
  <si>
    <t>Образец КРИКЗ – Извештај со квалитативните информации поврзани со инструментите за кредитна заштита 31.12.2025</t>
  </si>
  <si>
    <t xml:space="preserve">Политики за билансно нетирање
</t>
  </si>
  <si>
    <t>Во своите интерни акти Банката пропишува билансно нетирање на меѓусебните побарувања и обврски со должникот како финансиран инструмент за кредитна заштита доколку се исполнети условите зададени во Одлука за методологијата за утврдување на адекватноста на капиталот објавена од НБРСМ.</t>
  </si>
  <si>
    <t>ova ni e vo nekoj akt propishano ili go zemavte od odlukata? Ako e od odlukata treba da vidime vo koj akt nie go propishuvame vo ramki na koja politika bidejki mislam deka posebna politika za netiranje nemame.</t>
  </si>
  <si>
    <r>
      <t xml:space="preserve">Во нашата методологија за нетирање наведен е следниот текст: </t>
    </r>
    <r>
      <rPr>
        <b/>
        <sz val="11"/>
        <rFont val="Calibri"/>
        <family val="2"/>
        <charset val="204"/>
        <scheme val="minor"/>
      </rPr>
      <t>Банката ќе признае билансно нетирање на меѓусебните побарувања и обврски со должникот како финансиран инструмент за кредитна заштита доколку се исполнети условите зададени со Одлуката</t>
    </r>
    <r>
      <rPr>
        <sz val="11"/>
        <rFont val="Calibri"/>
        <family val="2"/>
        <scheme val="minor"/>
      </rPr>
      <t>.
Дали да го ставам само овој текст????</t>
    </r>
  </si>
  <si>
    <r>
      <t>Политики за прифатливо обезбедување -</t>
    </r>
    <r>
      <rPr>
        <b/>
        <sz val="11"/>
        <color theme="1"/>
        <rFont val="Tahoma"/>
        <family val="2"/>
        <charset val="204"/>
      </rPr>
      <t xml:space="preserve"> </t>
    </r>
  </si>
  <si>
    <t xml:space="preserve">При утврдувањето на пондерираната вредност на побарувањето којашто се вклучува во активата пондерирана според кредитниот ризик, Банката го зема предвид влијанието на инструментите за кредитна заштита. Инструментите за кредитна заштита можат да бидат финансирани и нефинансирани. Во пресметката на активата пондерирана според кредитен ризик Банката ги користи само оние инструменти за кредитна заштита кои ги исполнуваат сите услови пропишани со Одлуката за методологијата за утврдување на адекватноста на капиталот. Доколку ефектите од користењето на инструментот за кредитна заштита се веќе вклучени во утврдувањето на пондерираната вредност на побарувањето (пр. инструментот влијае врз кредитниот рејтинг на побарувањето или должникот), тој инструмент не може да се користи како инструмент за кредитна заштита.
При утврдувањето на пондерираната вредност на побарувањето Банката го зема во предвид влијанието на рочната неусогласеност настаната како резултат на пократкиот преостанат рок на достасување или рок на важење на инструментот за кредитна заштита од преостанатиот рок на достасување на побарувањето на кое се однесува при што се следат следните правила: 
- преостанатиот рок на достасување на побарувањето е еднаков на пократкиот рок од: (1) најдолгиот преостанат рок во кој должникот е должен да ја исполни целосно својата обврска или (2) пет години;
- преостанатиот рок на достасување на инструментот за кредитна заштита е еднаков на најблискиот датум на кој може да се искористи или да престане да постои инструментот за кредитна заштита, односно на кој давателот на инструментот за кредитна заштита може да го повлече дадениот инструмент;
- доколку инструментот за кредитна заштита е поделен на износи коишто достасуваат во повеќе различни рокови на достасување, банката ќе го подели износот на инструментот според различните роковите на достасување и соодветно да го утврди износот на пондерираната вредност на побарувањето за секој посебен дел.
</t>
  </si>
  <si>
    <t xml:space="preserve">isto ova treba da e od metodologijata za AK mislam tamu e propishano ako e od tamu tekstov ok ako, ne sredete go </t>
  </si>
  <si>
    <t>Ова е од нашата Методологија точка VI Инструменти за кредитна заштита</t>
  </si>
  <si>
    <r>
      <t xml:space="preserve">Инструментите за кредитна заштита кои Банката ги прифаќа можат да бидат финансирани или нефинансирани.
</t>
    </r>
    <r>
      <rPr>
        <b/>
        <sz val="11"/>
        <color theme="1"/>
        <rFont val="Tahoma"/>
        <family val="2"/>
        <charset val="204"/>
      </rPr>
      <t>Како финансиско обезбедување Банката ќе ги користи следните типови финансирани инструменти за кредитна заштита:</t>
    </r>
    <r>
      <rPr>
        <sz val="11"/>
        <color theme="1"/>
        <rFont val="Tahoma"/>
        <family val="2"/>
        <charset val="204"/>
      </rPr>
      <t xml:space="preserve">
- паричен депозит или парични еквиваленти и злато кај Банката; 
- должнички инструменти издадени од централната влада на Република Северна Македонија и Народната банка и од централните влади или централните банки коишто имаат кредитен рејтинг од призната ИКР или АКИ за кој е утврдено дека му припаѓа на степенот на кредитен квалитет еднаков или подобар од 4; 
- должнички инструменти издадени од банки и други трговски друштва коишто имаат долгорочен кредитен рејтинг од призната ИКР за кој е утврдено дека му припаѓа на степенот на кредитен квалитет еднаков или подобар од 3;
- должнички инструменти издадени од банки и други трговски друштва коишто имаат краткорочен кредитен рејтинг од призната ИКР за кој е утврдено дека му припаѓа на степенот на кредитен квалитет еднаков или подобар од 3;
- должнички инструменти издадени од банки со седиште во Република Северна Македонија коишто котираат на Македонската берза АД Скопје;
- акции или конвертибилни обврзници коишто се вклучени во главниот берзански индекс (како главен берзански индекс на Македонската берза АД Скопје се смета Македонскиот берзански индекс - МБИ10).
</t>
    </r>
    <r>
      <rPr>
        <b/>
        <sz val="11"/>
        <color theme="1"/>
        <rFont val="Tahoma"/>
        <family val="2"/>
        <charset val="204"/>
      </rPr>
      <t>Како нефинансирани инструменти на кредитна заштита Банката ги користи:</t>
    </r>
    <r>
      <rPr>
        <sz val="11"/>
        <color theme="1"/>
        <rFont val="Tahoma"/>
        <family val="2"/>
        <charset val="204"/>
      </rPr>
      <t xml:space="preserve">
1) гаранцијата/контрагаранцијата која е издадена од:
а) централна влада или централна банка, вклучувајќи ги и јавните институции коишто имаат третман на централна влада,
б)   мултилатерална развојна банка,
в)   меѓународна организација,
г)   банка,
д)  друго трговско друштво, вклучувајќи ги и матичното лице, подружниците или лицата во коишто банката остварува учество, доколку имаат кредитен рејтинг од призната ИКР за којшто е утврдено дека му припаѓа на степен на кредитен квалитет еднаков или подобар од 2.</t>
    </r>
  </si>
  <si>
    <t>сменето</t>
  </si>
  <si>
    <t xml:space="preserve">Даватели на гаранции 
</t>
  </si>
  <si>
    <r>
      <t xml:space="preserve">Согласно Одлуката за методологија за адекватност на капиталот Банката сите билансни и вонбилансни побарувања ги распоредува на категории на изложеност и тоа:                                      - побарувања од централни влади и централни банки, 
- побарувања од локалната самоуправа и регионалната власт, 
- побарувања од јавни институции, 
- побарувања од банки, 
- побарувања од други трговски друштва, 
- портфолио на мали кредити, 
- побарувања покриени со станбени објекти, 
- побарувања покриени со деловни објекти, 
- останати позиции, 
- побарувања од дозволени пречекорувања на платежни сметки и издадени кредитни картички согласно точка 66-а од Одлуката. 
Билансните и вонбилансните побарувања се искажуваат во нето-износ, како разлика помеѓу сметководствена вредност и соодветниот износ на исправката на вредноста, односно посебната резерва, премијата или дисконтот и ефектите од промена на објективната вредност (без да се земе предвид износот на акумулираната амортизација). </t>
    </r>
    <r>
      <rPr>
        <sz val="11"/>
        <color rgb="FFFF0000"/>
        <rFont val="Tahoma"/>
        <family val="2"/>
        <charset val="204"/>
      </rPr>
      <t xml:space="preserve">
</t>
    </r>
    <r>
      <rPr>
        <sz val="11"/>
        <rFont val="Tahoma"/>
        <family val="2"/>
        <charset val="204"/>
      </rPr>
      <t xml:space="preserve">Вонбилансните побарувања, се претвораат во билансни побарувања, со користење на фактори на конверзија кој зависи од степенот на ризик присутен кај секое вонбилансно побарување и тоа:
0% за вонбилансните побарувања со низок ризик; 
20% за вонбилансните побарувања со среднонизок ризик;  
50% за вонбилансните побарувања со среден ризик и  
100% за вонбилансните побарувања со висок ризик. 
 </t>
    </r>
  </si>
  <si>
    <t>isto proverka</t>
  </si>
  <si>
    <t xml:space="preserve">Ова е од нашата Методологија точка IV АКТИВА ПОНДЕРИРАНА СПОРЕД КРЕДИТЕН РИЗИК
</t>
  </si>
  <si>
    <t xml:space="preserve">Ниво на концентрација на ризикот поврзан со обезбедувањето
</t>
  </si>
  <si>
    <t>Со цел намалување на нивото на концентрација на пазарниот или кредитниот ризик поврзани со обезбедувањето коешто го користи банката како инструмент за кредитна заштита Банката пропишува интерни квантитативни показатели за концентрација на изложеност и нивни лимити/прагови по дејности, географска локација, видови на обезбедување како и лимити за следење на ризици поврзани со климатски промени. 
Од аспект на видот на обезбедувањето дефинирни се показатели за обезбедување со станбен и деловен простор, магацински простор, производствени капацитети и друг недвижен имот и останато обезбедување (со меници, солемнизација  и останато.
Поради специфичните карактеристики, при следењето на кредитниот ризик, Банката го вклучува и влијанието кое го имаат ризиците поврзани со климатските промени при што Банката следи физички ризици, поплавите и шумските пожари и нивното потенцијално влијание врз кредитната изложеност која е обезбедена со колатерали кои се на локации во општините во РСМ изложени на висок ризик од поплави и шумски пожари. Исто така се следи и показател за концентрација на изложеноста кон критичните сектори.</t>
  </si>
  <si>
    <r>
      <t xml:space="preserve">ova me zbunuva malku soglasno muabetot vo upatstvoto  </t>
    </r>
    <r>
      <rPr>
        <b/>
        <i/>
        <u/>
        <sz val="11"/>
        <color rgb="FFFF0000"/>
        <rFont val="Calibri"/>
        <family val="2"/>
        <charset val="204"/>
        <scheme val="minor"/>
      </rPr>
      <t>кратко објаснување на нивото на концентрација на пазарниот или кредитниот ризик поврзани со обезбедувањето коешто го користи банката како инструмент за кредитна заштита</t>
    </r>
  </si>
  <si>
    <t>da ne treba brojki neshto od apkr od oddelnite obrasci ne znam</t>
  </si>
  <si>
    <t>Образец КРСПИ - Извештај за вкупниот износ на изложеност којашто е покриена со инструменти за кредитна заштита и којашто не е покриена со инструменти за кредитна заштита 31.12.2025</t>
  </si>
  <si>
    <t>Образец РДДСК: Извештај со квалитативни информации за ризикот од другата договoрна страна 31.12.2025</t>
  </si>
  <si>
    <t xml:space="preserve">Банката воспоставува Политика за управување со ризикот од другата договoрна страна кој oпфаќа значителен број на организациски аспекти кои се однесуваат на јасно дефинирана хиерархија и нивоа на одлучување, имплементација и дефинирање на стратегии и процедури за управување, контрола и следење на процесот.
Основната цел е постигнување на поставените деловни цели преку одржување на прифатливо ниво на ризик со јасно утврдени процеси и правила на идентификување, мерење, следење, контрола и намалување на ризикот од друга договорна страна.
</t>
  </si>
  <si>
    <t xml:space="preserve">Ризикот од друга договорна страна Банката го управува преку дефинирање и спроведување 
• Организационата структура за управување со ризикот од друга договорна страна,
• Лимити/прагови за изложеност на ризикот од друга договорна страна
• Дефинирање на надлежностите и овластување во врска со активностите повразани со ризикот од друга договорна страна кои се одобруваат на Надзорниот одбор, Одборот за управување со ризици и Управниот одбор.
</t>
  </si>
  <si>
    <t xml:space="preserve">Капиталот потребен за покривање на ризикот од другата договорна страна се пресметува за следниве финансиски инструменти/финансиски деривати:
- репо-договори за продажба/купување хартии од вредност и стоки и договорите за давање на заем/зајмување хартии од вредност и стоки; 
- трансакции за кредитирање на купувањето хартии од вредност со плаќање одреден износ; и 
- трансакции со долг рок на порамнување
Банката не издвојува капитал за ризик од друга договорна страна бидејќи во анализираниот период не користи некои од наведените инструменти/деривати.
</t>
  </si>
  <si>
    <t>/</t>
  </si>
  <si>
    <t>Образец РДДСО: Извештај за капиталот потребен за покривање на ризикот од другата договорна страна 31.12.2025</t>
  </si>
  <si>
    <t>Вкупно износ на капитал потребен за покривање на ризикот од другата договорна страна</t>
  </si>
  <si>
    <t>Вкупен износ на изложеност на ризикот од другата договорна страна со примена на методот на оригинална изложенст</t>
  </si>
  <si>
    <t>Вкупен износ на изложеност на ризикот од другата договорна страна со примена на методот на пазарна вредност</t>
  </si>
  <si>
    <t>Образец ПРК: Извештај со квалитативни информации за пазарните ризици 31.12.2025</t>
  </si>
  <si>
    <t>Пазарниот ризик е составен од неколку компоненти и тоа:
- ризик од промена на цена на финансиските инструменти наменети за тргување;
- валутен ризик;
- ризик од промена на каматните стапки;
- ризиците поврзани со климатските промени.                                                              Преку политиката за управување со пазарните ризици Банката воспоставува ефикасен систем за следење на пазарниот ризик кој ги вклучува процесите на неговото идентификување, мерење или оценка, следење, контрола или намалување на истиот. 
Банката го оценува капацитетот за превземање на пазарниот ризик, како и оценка на профилот на ризичност на Банката, основните елементи и прифатливи инструменти за заштита или намалување на ризиците.</t>
  </si>
  <si>
    <t xml:space="preserve">Со цел ефикасно управување со пазарните ризици обезбедена е јасна оперативна и организациска поделба помеѓу активностите на тргување (front office) кое се спроведува во рамките на Дирекција Трежри и позадинското работење во врска со тргувањето (back office) кое се спроведува во Сектор back-office на трежри, дилинг и депозити од Дирекција Платни системи. При следењето на пазарниот ризик Банката воспоставува лимити чие ревидирање се спроведува на редовна основа и одобрување на истите е една од надлежностите на Одборот за управување со ризици. Надминувањето на лимитите во зависност од висината на надминувањето се одобрува од страна на овластено лице (Директор на Дирекција Трежри, Директор на Дирекција Управување со ризик и Член на УО) и за секое настаното надминување на дефинираните прагови и интерни лимити веднаш се известува Управниот Одбор на Банката. </t>
  </si>
  <si>
    <t>Банката го користи регулаторниот пристап за утврдување на потребното ниво на капитал согласно Одлуката за методологијата за утврдување на адекватноста на капиталот во рамки на која опфатен е и пазарниот ризик.</t>
  </si>
  <si>
    <t>Вкупен износ на капитал потребен за покривање на пазарните ризици (1+2+3)</t>
  </si>
  <si>
    <t>Образец ПРИК: Извештај за износот на капиталот потребен за покривање на пазарните ризици 31.12.2025</t>
  </si>
  <si>
    <t>Образец ОРК: Извештај со квалитативни информации за оперативниот ризик 31.12.2025</t>
  </si>
  <si>
    <t xml:space="preserve">Политиката за управување со оперативен ризик Банката ја пропишува рамката за идентификување, следење, мерење, управување и контрола или намалување на оперативниот ризик врз дејноста на Банката. </t>
  </si>
  <si>
    <t>Банката врши секојднево мерење и контрола на сите оперативни настани во работењето во насока на заштита на клиентите, вработените и акционерите на Банката, заштита на активите и редуцирање на ризиците од оперативни загуби. Банката  врши оцена на сите материјални настани кои што претставуваат или ќе претставуваат изложеност на банката на оперативен ризик, со цел максимизирање на оперативниот капацитет на Банката. Преку воспоставена соодветна рамка за идентификација, следење и мерење на оперативниот ризик Надзорниот одбор на банката и Одборот за управување со ризици на редовна месечна основа се известуваат за нивото на изложеност на оперативен ризик.</t>
  </si>
  <si>
    <t>При утврдување на капиталот потребен за покривање на оперативниот ризик Банката го користи стандардизираниот пристап при што своите банкарски активности ги распоредува во деловни линии. Врз основа на утврдениот бруто-приход за секоја одделна деловна линија, банката го утврдува потребниот капитал за покривање на оперативниот ризик. Потребниот капитал претставува тригодишен просек на капиталот потребен за покривање на оперативниот ризик којшто произлегува од секоја деловна линија.</t>
  </si>
  <si>
    <t>Банката ги пресметува и редовно го следи движењето на следните показатели за оперативен ризик:
Показател на значително ниво на загуба од изложеност на оперативен ризик и
Показател на прифатливо ниво на загуба од изложеност на оперативен ризик.
Показател за флуктуација на вработените во последните 12 месеци
Показател за број на оперативни настани во последните 12 месеци
Показател за број на сигурносни инциденти со средно и високо ниво на ризик пријавени во тековната година
Показател за број на измами и кражби
Показател за НПЛ на новоодобрените кредитни изложености во последните 6 месеци.</t>
  </si>
  <si>
    <t>Образец ОРИК: Извештај за износот на капиталот потребен за покривање на оперативниот ризик 31.12.2025</t>
  </si>
  <si>
    <t>Затемнетите полиња не се пополнуваат</t>
  </si>
  <si>
    <t>Образец КСК:  Извештај со квалитативни информации за ризикот од промената на каматните стапки во портфолиото на банкарски активности 31.12.2025</t>
  </si>
  <si>
    <r>
      <t xml:space="preserve"> Политиката за управување со ризикот од промената на каматните стапки во портфолиото на банкарски активности го пропишува управувањето со ризикот од промена на каматните стапки во портфолиото на банкарски активности, кое опфаќа:
- </t>
    </r>
    <r>
      <rPr>
        <u/>
        <sz val="11"/>
        <rFont val="Tahoma"/>
        <family val="2"/>
        <charset val="204"/>
      </rPr>
      <t>систем за управување со ризикот од промена на каматните стапки во портфолиото на банкарски активности к</t>
    </r>
    <r>
      <rPr>
        <sz val="11"/>
        <rFont val="Tahoma"/>
        <family val="2"/>
        <charset val="204"/>
      </rPr>
      <t xml:space="preserve">ој се состои од  1.организациска структура со јасно дефинирани надлежности и одговорности, 2. дефинирање на прифатливо ниво на изложеност на ризик од промената на каматни стапки, 3. следење, мерење и оцена на ризикот од промена на каматните стапки во портфолиото на банкарски активности и 4. соодветен информативен систем
- </t>
    </r>
    <r>
      <rPr>
        <u/>
        <sz val="11"/>
        <rFont val="Tahoma"/>
        <family val="2"/>
        <charset val="204"/>
      </rPr>
      <t>утврдување на промената на економската вредност на портфолиото на банкарските активности</t>
    </r>
    <r>
      <rPr>
        <sz val="11"/>
        <rFont val="Tahoma"/>
        <family val="2"/>
        <charset val="204"/>
      </rPr>
      <t xml:space="preserve"> и
- </t>
    </r>
    <r>
      <rPr>
        <u/>
        <sz val="11"/>
        <rFont val="Tahoma"/>
        <family val="2"/>
        <charset val="204"/>
      </rPr>
      <t>начинот на вршење на стрес тестирањето</t>
    </r>
    <r>
      <rPr>
        <sz val="11"/>
        <rFont val="Tahoma"/>
        <family val="2"/>
        <charset val="204"/>
      </rPr>
      <t xml:space="preserve">.
</t>
    </r>
  </si>
  <si>
    <t xml:space="preserve">Системот на известување опфаќа мерење, следење и оценка на ризикот од промената на каматните стапки во портфолиото на банкарски активности, преку оцена на:
- ризикот од рочната неусогласеност на каматночувствителните активни и пасивни позиции, 
- ризикот од валутната неусогласеност на каматночувствителните активни и пасивни позиции, 
- ризикот од примената на различните референтни стапки, 
- ризикот од вградените опции во каматночувствителните позиции
- ризиците поврзани со климатските промени (зелени кредити, кредитен скоринг)
- анализа на вкупната пондерирана вредност на портфолиото на банкарски активности во сооднос на сопствените средства преку позициите со фиксна, променлива и прилагодлива каматна стапка.
Доставува месечно извештај за промена на економската вредност за позиции од портофолиото на банкарски активности до НБРСМ. Воспоставени се интерни лимити/прагови за ранопредупредување на показателите за следење на каматниот ризик кои месечно се разгледуваат на  Одборот за управување со ризици. 
Се изработуваат сет на извештаи за месечното ниво на изложеност на ризик од промена на каматни стапки (споредбено со утврденото прифатливо ниво на ризик) кои се оставуваат до Одборот за Управување со ризици и до  Надзорниот Одбор. </t>
  </si>
  <si>
    <t>Пристап кој се користи за утврдување на промената на економската вредност</t>
  </si>
  <si>
    <t>При утврдување на промената на економската вредност Банката ја применува пропишаната регулатива утврдена во  Одлуката за управување со ризикот од промени на каматните стапки во портфолиото на банкарски активности.</t>
  </si>
  <si>
    <t xml:space="preserve">Банката утврдува прифатливо ниво на ризик од промена на каматните стапки во портфолиото на банкарските активности на кое може да биде изложена Банката во своето работење е дефинирано преку:
- лимит за реакција - праг за реакција со кој се следи отстапувањето во однос на исполнувањето на планираните месечни каматни приходи;
- интерен лимит за вкупната пондерирана вредност на портфолиото на банкарски активности во сооднос со сопствените средства.
Интерно одреденото прифатливо ниво на ризик е во рамки на законскиот лимит и во рамки на капацитетот / апетитот за ризик на Банката дефиниран во Рамката за управување со ризици. 
</t>
  </si>
  <si>
    <t>Образец ВПВО: Извештај за промената на економската вредност на портфолиото на банкарски активности на 31.12.2025 година</t>
  </si>
  <si>
    <t>НЕТО ПОНДЕРИРАНА ПОЗИЦИЈА ЗА ВАЛУТА MKDklEUR (ФКС + ВКС + ПКС)</t>
  </si>
  <si>
    <t>MKDklEUR</t>
  </si>
  <si>
    <t>НЕТО ПОНДЕРИРАНА ПОЗИЦИЈА ЗА ВАЛУТА EUR (ФКС + ВКС + ПКС)</t>
  </si>
  <si>
    <t>EUR</t>
  </si>
  <si>
    <t>НЕТО ПОНДЕРИРАНА ПОЗИЦИЈА ЗА ВАЛУТА ostan (ФКС + ВКС + ПКС)</t>
  </si>
  <si>
    <t>ostan</t>
  </si>
  <si>
    <t>НЕТО ПОНДЕРИРАНА ПОЗИЦИЈА ЗА ВАЛУТА MKD (ФКС + ВКС + ПКС)</t>
  </si>
  <si>
    <t>MKD</t>
  </si>
  <si>
    <t>ЕСГ ризиците не се експлицитно интегрирани во деловната политика и развојниот план на Банката, но се опфатени преку Рамката за управување со ризици и Стратегијата за преземање и управување со ризици и прифатливо ниво на ризик, како дел од вкупниот ризичен профил. 
Дополнително, Банката има донесено Политика за одржливо работење која ги опфаќа минималните стандарди, процедури и надзор врз аспектите на одржливиот развој кои се однесуваат на животната средина, социјалните прашања и прашањата поврзани со корпоративното управување и е дел од системот за управување со ризици на Банката.</t>
  </si>
  <si>
    <t>Банката има ефикасен систем на корпоративно управување кој ги покрива сите области на работењето. Надзорниот одбор на Банката ја усвојува Политиката за одржливо работење и го надгледува нејзиното спроведување, додека Управниот одбор на Банката е одговорен за ефикасно спроведување на процесот на управување со одржливоста и дава насоки за унапредување на одржливоста на Банката. ЕСГ активностите се координираат од Одговорното лице и Заменик одговорното лице за управување со ЕСГ ризици.</t>
  </si>
  <si>
    <t>Банката има воспоставено систем на редовно известување за ЕСГ ризиците во рамките на системот за управување со ризици. Релевантните информации, индикатори и интерни лимити поврзани со ЕСГ ризиците се следат континуирано од страна на Дирекцијата Управување со ризици и редовно се доставуваат до Одборот за управување со ризици и Надзорниот одбор на Банката.
Одговорното лице за управување со ЕСГ ризици го информира Одборот за управување со ризици (ОУР) за активностите поврзани со управувањето со ЕСГ ризиците.</t>
  </si>
  <si>
    <t>ЕСГ ризиците се разгледуваат како фактори што влијаат врз постојните ризици на Банката. Истите имаат влијание врз кредитниот ризик преку кредитната способност на клиентите и вредноста на обезбедувањето, врз пазарниот ризик преку промени во вредноста на колатералите, како и врз оперативниот и репутацискиот ризик преку климатски настани, регулаторни и општествени промени. ЕСГ ризиците се интегрирани во рамката за управување со ризици и се земаат предвид при оценка на вкупниот ризичен профил на Банката.
Банката пристапи кон постепено вклучување на ризиците поврзани со климатските промени во процесите за утврдување на интерниот капитал и интерната ликвидност, за оние ризици кои согласно интерната методологија на Банката се утврдени како материјални ризици. При утврдувањето на интерниот капитал и интерната ликвидност Банката се базира на сценаријата од стрес тестот кој вклучува влијание на физичките и транзициските климатски ризици.</t>
  </si>
  <si>
    <t>Во моментот Банката нема формално утврдени климатски стратегиски цели во рамки на својата деловна стратегија. Воспоставувањето на конкретни климатски цели е предвидено како планирана активност за наредниот период во Акцискиот план на Банката за ЕСГ ризиците.</t>
  </si>
  <si>
    <t>Во моментот Банката нема формално утврдени долгорочни клучни показатели за следење на остварување на климатските стратегиски цели. Воспоставувањето на конкретни климатски цели и долгорочни клучни показатели за следење на остварувањето на климатските стратегиски цели е предвидено како планирана активност за наредниот период во Акцискиот план на Банката за ЕСГ ризиците.</t>
  </si>
  <si>
    <t>Банката применува интерен пристап за класификација и определување на "зелено средство / изложеност", користејќи ја  дефиницијата за "Зелен кредит" од Насоките на НБРСМ за начинот на управување со ризиците поврзани со климатските промени.</t>
  </si>
  <si>
    <t>Банката има воспоставено систем на редовно известување за климатските ризици во рамките на системот за управување со ризици. Релевантните информации, индикатори и интерни лимити поврзани со климатските ризици се следат континуирано од страна на Дирекцијата Управување со ризици и редовно се доставуваат до Одборот за управување со ризици и Надзорниот одбор на Банката.
Одговорното лице за управување со ЕСГ ризици го информира Одборот за управување со ризици (ОУР) за активностите поврзани со управувањето со ЕСГ ризиците.</t>
  </si>
  <si>
    <t>Каналите на пренос на ризиците поврзани со климатските промени  врз останатите ризици се дефинираат преку интерната методологија за управување со климатските ризици и опфаќаат физички и транзициски ризици. 
Утврдените материјални климатски ризици се согледуваат преку изложеноста на Банката кон критични сектори/индустрии подлежни на промени во климатските политики и кон општини во државата кои се изложени на висок физички ризик од шумски пожари и/или поплави. 
Климатските ризици може да се пренесат на кредитниот, пазарниот, ликвидносниот, оперативниот и репутацискиот ризик преку влошување на кредитната способност на нејзините клиенти, промени во вредноста на колатералите, нарушување на оперативните процеси, намалување на депозитната база како последица на екстремен временски настан, промени во пазарните и регулаторните услови.</t>
  </si>
  <si>
    <t>Во моментот Банката нема формално утврдено показатели за оцена и следење на изложеноста на клиентот / проектот на ризиците поврзани со климатските промени. Воспоставувањето на интерен акт за идентификување, мерење и следење на клиентите кај кои е идентификуван ризик од климатски промени е предвидено како планирана активност за наредниот период во Акцискиот план на Банката за унапредување на управувањето со ЕСГ ризиците.</t>
  </si>
  <si>
    <t>Согласно интерните акти на Банката, зелен кредит (green finance) е кредитната изложеност којашто се користи за подобрување на енергетската ефикасност на домаќинствата и на корпоративниот сектор, за поддршка на вложувањата во зелени технологии, материјали и слично, за поддршка на вложувањата во обновливи извори на енергија, како и за контрола и/или спречување на загадувањето, заштита на животната средина, намалување на ризиците поврзани со климатските промени и слично.</t>
  </si>
  <si>
    <t>Банката имаше инвестиции во зелени обврзници издадени од Министерство за финансии на РС Македонија со рок на доспевање во 2025 година. Во извештајниот период Банката нема издадено зелени обврзници и направени вложувања во еколошки одржливи проекти.</t>
  </si>
  <si>
    <t>На извештајниот датум учеството на зелени кредити во вкупните кредити на Банката е 1,12%, пресметано како сооднос на билансната главница на зелените кредити во однос на вкупната билансна главница на функционални кредити на правните лица.
Зелените кредити на Банката во моментот се насочени кон корпоративниот сектор.</t>
  </si>
  <si>
    <t>Образец КПТР: Извештај за изложеноста на транзициските ризици поврзани со климатските промени</t>
  </si>
  <si>
    <t>Клиенти од останати дејности коишто се изложени на транцизиските ризици поврзани со климатските промени</t>
  </si>
  <si>
    <t>Образец КПФР: Извештај за изложеноста на физичките ризици поврзани со климатските промени</t>
  </si>
  <si>
    <t>Дел 1. ДЕЈНОСТ -                    Скопски регион</t>
  </si>
  <si>
    <t>Дел 1. ДЕЈНОСТ -                    Вардарски регион</t>
  </si>
  <si>
    <t>Дел 1. ДЕЈНОСТ -                    Источен регион</t>
  </si>
  <si>
    <t>Дел 1. ДЕЈНОСТ -                    Југозападен регион</t>
  </si>
  <si>
    <t>Дел 1. ДЕЈНОСТ -                    Југоисточен регион</t>
  </si>
  <si>
    <t>Дел 1. ДЕЈНОСТ -                    Пелагониски регион</t>
  </si>
  <si>
    <t>Дел 1. ДЕЈНОСТ -                    Полошки регион</t>
  </si>
  <si>
    <t>Дел 1. ДЕЈНОСТ -                    Североисточен регион</t>
  </si>
  <si>
    <t>Образец СЗК:  Извештај со квалитативни информации за стапката на задолженост 31.12.2025</t>
  </si>
  <si>
    <t>Во процесот на управување со ризикот од задолженост Банката ја применува Одлуката за методологија за управување со ризикот на задолженост објавена од НБРСМ. Согласно одлуката вредноста на капиталот е еднаква на износот на основниот капитал утврден согласно со методологијата за адекватноста на капиталот. Вредноста на изложеноста се утврдува како збир на вредност на билансните позиции коишто се вклучуваат во утврдувањето на активата пондерирана според кредитниот ризик, согласно со методологијата за адекватноста на капиталот, без да се пондерираат со соодветните пондери на ризичност, изложеноста врз основа на финансиските деривати, изложеноста врз основа на генерален договор склучен со друга договорна страна со кој се опфатени репо-трансакции за продажба/купување хартии од вредност, трансакциии за давање хартии од вредност на заем, трансакции за зајмување хартии од вредност, трансакции за кредитирање на купувањето хартии од вредност со плаќање одреден износ или трансакции со долг рок на порамнување  и вредноста на останатите вонбилансни позиции  со примена на фактори на конверзија, утврдени во методологијата за адекватноста на 
капиталот.
За показателот пропишан е интерен лимит и праг за ранопредупредување.</t>
  </si>
  <si>
    <t>Банката ја пресметува стапката на задолженост на полугодишна основа, како просек на стапките на задолженост утврдени на крајот на секој месец од полугодието и за истата ја известува НБРСМ. Пресметаната стапка на задолженост се доставува и до органите на Банката, месечно до Одбор за управување со ризици и квартално до Надзорен одбор на банката преку Risk Report Summary .</t>
  </si>
  <si>
    <t>Фактори коишто влијаат на пресметката на стапката на задолженост</t>
  </si>
  <si>
    <t xml:space="preserve">На пресметката на стапката на задолженост влијаат структурата на изложеноста на Банката и вредноста на основниот капитал. Стапката на задолженост на УНИ Банка се движи над интерно утврдената гранична вредност од 5% што се должи на квалитетот на кредитното портфолио на Банката кое се состои од побарувања обезбедени со квалитетни колатерали и/или низок ризик и пораст на сопствените средства. </t>
  </si>
  <si>
    <t>Образец СЗО: Извештај за стапката на задолженост</t>
  </si>
  <si>
    <t>за второто полугодие од 2025 година</t>
  </si>
  <si>
    <t>Стапка на задолженост</t>
  </si>
  <si>
    <t xml:space="preserve">Просечна стапка на задолженост </t>
  </si>
  <si>
    <t xml:space="preserve">Трансакциите со поврзаните лица со банката, се одобрени/спроведени во согласност со нормалниот тек на работењето на Бнаката и нивната вредност не се разликува материјално од условите под кои би се одвивале трансакциите со другите клиенти на банката. При нивно одобрување и извршување не е утврдено судир на интереси. Банката е во согласност со член 70 став 7 од Законот за банките, односно условите под кои се одобруваат кредити и сите други облици на изложеност, се прибираат депозити и се вршатдруги финансиски активности за поврзаните лица со Банката, при еднакво ниво на ризик утврден во согласност со супервизорските стандарди, не се поповолни од условите што се применуваат за другите клиенти на банката. </t>
  </si>
  <si>
    <t xml:space="preserve">Потврда на точноста на податоците се врши со пополнување на изјава за усогласеноста на објавените извештаи и податоци на Банката со одредбите во Одлуката за објавување извештаи и податоци од страна на банките од страна на назначените лица на Банката за потврдување на усогласеноста на извештаите, по претходно спроведени интерни контроли во дирекциите се одговорни за изработка на податоците и извештаите кои се објавуваат кои кои ги подготвуваа </t>
  </si>
  <si>
    <t>Идентификувањето на материјалните податоци во банката се врши преку нивно утврдување најмалку еднаш годишно, земајќи ги во предвид движењата и трендовите во економијата, актуелните пазари во периодот, потребите на корисниците на информациите и профилот на ризикот на банката.</t>
  </si>
  <si>
    <t>Идентификувањето на сопствените податоци во банката се врши при нивното создавање а врз основа на интерни акти на банката за класификација на податоци и ракување со деловна тајна на банката.</t>
  </si>
  <si>
    <t>Идентификувањето на доверливите податоци во банката се врши врз основа на интерни акти на банката која ја уредува банкарската тајна, класификација на податоци и ракување со деловна тајна на банката.</t>
  </si>
  <si>
    <t>Изјава за потврдување на усогласеноста на објавените извештаи и податоци</t>
  </si>
  <si>
    <t>годишна и полугодишна основа</t>
  </si>
  <si>
    <t>Извештај за основните елементи на политиката за објавување извештаи и податоци</t>
  </si>
  <si>
    <t>годишна основа</t>
  </si>
  <si>
    <t xml:space="preserve">Извештај за основните податоци за банката </t>
  </si>
  <si>
    <t xml:space="preserve">Извештај со најзначајните показатели </t>
  </si>
  <si>
    <t>полугодишна основа</t>
  </si>
  <si>
    <t>Извештај за генералната рамка за управување со ризиците</t>
  </si>
  <si>
    <t>Извештај за сопствените средства</t>
  </si>
  <si>
    <t>Извештај за активата пондерирана според ризиците</t>
  </si>
  <si>
    <t>Извештај за процесот на утврдување на интерниот капитал на банката</t>
  </si>
  <si>
    <t>Извештај за стапките на заштитните слоеви на капиталот</t>
  </si>
  <si>
    <t>Извештај за противцикличниот заштитен слој на капиталот</t>
  </si>
  <si>
    <t>Извештај со квалитативните информации за кредитниот ризик</t>
  </si>
  <si>
    <t>Извештај за износот и квалитетот на редовните и нефункционалните кредитни изложености</t>
  </si>
  <si>
    <t xml:space="preserve">Извештај за структурата на кредитните изложености според деновите на доцнење </t>
  </si>
  <si>
    <t>Извештај за структурата на редовните и нефункционалните кредитните изложености по земји и според дејности</t>
  </si>
  <si>
    <t>Извештај за преостанатата рочност на кредитните изложености</t>
  </si>
  <si>
    <t>Извештај за категориите кредитни изложености според применетиот пондер на ризичност</t>
  </si>
  <si>
    <t>Извештај за квалитативните информации поврзани со инструментите за кредитна заштита</t>
  </si>
  <si>
    <t>Извештај за вкупниот износ на изложеноста којашто е покриена со инструменти за кредитна заштита и којашто не е покриена со инструменти за кредитна заштита</t>
  </si>
  <si>
    <t>Извештај со квалитативните информации за ризикот од другата договoрна страна</t>
  </si>
  <si>
    <t xml:space="preserve">Извештај за капиталот потребен за покривање на ризикот од другата договорна страна </t>
  </si>
  <si>
    <t>Извештај со квалитативните информации за пазарните ризици</t>
  </si>
  <si>
    <t>Извештај за износот на капиталот потребен за покривање на пазарните ризици</t>
  </si>
  <si>
    <t>Извештај со квалитативните информации за оперативниот ризик</t>
  </si>
  <si>
    <t xml:space="preserve">Извештај за износот на капиталот потребен за покривање на оперативниот ризик </t>
  </si>
  <si>
    <t>Извештај со квалитативните информации за ризикот од промената на каматните стапки во портфолиото на банкарски активности</t>
  </si>
  <si>
    <t xml:space="preserve">Извештај за промената на економската вредност на портфолиото на банкарски активности </t>
  </si>
  <si>
    <t>Извештај за изложеноста на транзициските ризици поврзани со климатските промени</t>
  </si>
  <si>
    <t>Извештај за изложеноста на физичките ризици поврзани со климатските промени</t>
  </si>
  <si>
    <t>Извештај за висината на стапката на покриеност со ликвидност</t>
  </si>
  <si>
    <t>Извештај со квалитативните информации за стапката на задолженост</t>
  </si>
  <si>
    <t>Извештај за стапката на задолженост</t>
  </si>
  <si>
    <t>Извештај за финансиските иновации</t>
  </si>
  <si>
    <t>Универзална Инвестициона Банка АД Скопје</t>
  </si>
  <si>
    <t>ул. Максим Горки бр. 6, Скопје</t>
  </si>
  <si>
    <t>4030993252736</t>
  </si>
  <si>
    <t xml:space="preserve">врска </t>
  </si>
  <si>
    <t xml:space="preserve">Членови на надозорниотодбор на банката со состојба 31.12.2025 година: Ралица Богоева, Јанко Караколев, Константин Арнаудов,  Николај Драгомирецки (независен член) и Дејан Кнезовиќ (независен член). Надлежностите, должината на нивниот манадат, како и начинот на работа на надзорниот одбор се уредени во член 54, 55, 56, 57, 57-а, 57-б, 57-в, 58, 59, 60, 61 и 62 од Статутот на Универзална Инвестициона Банка АД Скопје.                                                                                                    Статутот на банката е објавен на интернет страната на банката на следниот линк https://unibank.mk/mk-MK/korporativno-upravuvanje.nspx                                                                                                    </t>
  </si>
  <si>
    <t xml:space="preserve">Членови на управниот одбор со состојба 31.12.2025 година: Милка Тодорова, Делчо Крастев и Орлин Георгиев Ваташки. Поделбата на надлежностите, должината на нивниот мандат, како и начинот на работа на управниот одбор се уредени во член 69, 70, 71, 72 и 72-а од Статутот на Универзална Инвестициона Банка АД Скопје.                                                                                                    Статутот на банката е објавен на интернет страната на банката на следниот линк https://unibank.mk/mk-MK/korporativno-upravuvanje.nspx </t>
  </si>
  <si>
    <t>Ралица Богоева - член на НО</t>
  </si>
  <si>
    <t>Јанко Караколев - член на НО</t>
  </si>
  <si>
    <t>Константин Арнаудов - член на НО</t>
  </si>
  <si>
    <t>Николај Драгомирецки - член на НО</t>
  </si>
  <si>
    <t>Дејан Кнезовиќ - член на НО</t>
  </si>
  <si>
    <t>Милка Тодорова - член на УО</t>
  </si>
  <si>
    <t>Делчо Крастев -член на УО</t>
  </si>
  <si>
    <t>Орлин Георгиев Ваташки - член на УО</t>
  </si>
  <si>
    <t xml:space="preserve">Банката има усвоено Политиката за начинот на избор, следење на работењето и на разрешување на членовите на надзорниот одбор, одборот за управување со ризиците, одборот за ревизија и управниот одбор која што ја уредува постапката на избор, следење и разрешување на членовите на управниот и надзорниот одбор, која е во согласност со Законот за банки, Закон за трговски друштва, Одлука за добро корпоративно управување во банка и друга актуелна законска регулатива која ја уредува оваа тематика.
</t>
  </si>
  <si>
    <t xml:space="preserve">Надзорниот одбор  врши оцена и на соодветноста на кандидатот за член, односно на членот на надзорниот одбор, којашто вклучува поединечна оцена на соодветноста на кандидатот за член, односно на членот на надзорниот одбор  и оцена на соодветноста на членот на надзорниот одбор заедно со останатите членови  на надзорниот одбор на банката.            Надзорниот одбор ги зема во предвид резултатите од поединечната оцена при спроведувањето на колективната оцена на членовите на надзорниот одбор, и обратно.
Надзорниот одбор  оцената на соодветноста на кандидатот за член, односно на членот на надзорниот одбор ја врши:
- пред секое именување нов член на надзорниот одбор;
- пред повторно именување постоен член на надзорниот одбор;
- еднаш годишно, согласно со закон.                                                                                    Колективната оцена се врши и доколку има значајни промени во деловниот модел на банката.                                                                                                             Надзорниот oдбор врши оцена на соодветноста на каднидатот за член, односно членот на управниот одбор, којашто вклучува поединечна оцена на соодветноста на кандидатот за член, односно на член на Управниот одбор и оцена на соодветноста на членот на Управниот одбор заедно со останатите членови - колективна оцена на управниот одбор на Банката.                                                                                                 Надзорниот одбор оцената на соодветноста на кандидатот за член, односно на членот на Управниотодбор ја врши:
- пред секое именување нов член на Управниот одбор;
- пред повторно именување постоен член на Управниот одбор;
- во случај на значајни промени во деловниот модел на банката.                                           Надзорниот одбор врз основа утврдената оцена предлага активности и мерки за надминување на утврдените слабости, доколку ги има. Како дел од активностите кои може да ги преземе Надзорниор одбор се: соодветна обука на членот или членовите, промена во начинот на одлучување, активности за ограничување на судирот на интересите, предлози за назанчување нови членови или замена на постојните членови.                                                                              Во рамките на надлежностите на Одборот за наградување, избор и именување потврдува дека кандидатот за член на Надзорен, ги исполнува бараните услови утврдени во закон, Кодексот за корпоративно управување на акционерските друштва котирани на Македонска берза и интерните акти на Банката. Во однос на кандидатите кои се предложени од Надзорниот одбор подготвува анализа и проверка на исполнетост на критериумите од страна на кандидатот за член на надзорен одбор, како и за усогласеност на неговата кандидатура со  интерните акти и профилот на одборот, како и оцена за тоа дали кандидатот се смета за независен. за челновите на управниот одбор го утврдува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управниот одбор.
</t>
  </si>
  <si>
    <t xml:space="preserve">Одборот за управување со ризици се состои од шест члена, кои ги именува
Надзорниот одбор на Банката.Членовите на Одборот за управување со ризици се избираат од лицата со посебни права и одговорности кои се вработени во Банката. Еден од членовите на Управниот одбор на Банката задолжително е член на Одборот за управување со ризици. Согласно Законот за банки, Одборот за управување со ризици во текот на 2025 година, одржуваше седници еднаш неделно.
</t>
  </si>
  <si>
    <t xml:space="preserve">Банката воспоставува систем за известување кој овозможува соодветно мерење/оценување на ризиците, како и соодветно и навремено известување на вработените вклучени во преземањето и управувањето со ризиците и органите на Банката за профилот на ризичност, кој обезбедува солидна база за навремено, соодветно и ефективно носење на одлуки и менаџирање на Банката. Системите се изградени на принципите на контролиран и стриктно дефиниран пристап кон различни типови на информации, поделба на должности и двојна контрола на одредени операции. 
Врз основа на информациите во информативните системи, на редовна основа, се генерираат извештаи.  На редовна основа, се изготвуваат извештаи кои се:
• транспарентни  - содржат јасни, разбирливи и прецизни  податоци во врска со ризиците;
• целосни - обезбедуваат доволно податоци за сите материјални ризици и да овозможуваат сеопфатна анализа и оценка на изложеноста на банката на ризици;
• корисни - ги содржат најважните податоци во врска со ризиците;
• споредливи со претходните извештаи;                                                                                     • овозможуваат следење на спроведувањето на документот за прифатливото ниво на ризик, вклучувајќи и следење на одделните квалитативни и квантитативни показатели, нивните ранопредупредувачки прагови, интерните лимити, надминувањата на ранопредупредувачките прагови и интерните лимити, како и следење на одобрените исклучоци; 
• обезбедуваат навремено донесување одлуки во врска со преземањето и управувањето со ризиците.
Овие извештаи се доставуваат до средниот менаџмент, Управниот Одбор и Одборот за управување со ризици, со што се овозможува навремено мониторирање, контрола и носење на одлуки во врска со превземањето и управувањето со ризиците.
</t>
  </si>
  <si>
    <t>1. прибирање на депозити и други повратни извори на средства
2. кредитирање во земјата, вклучувајќи и факторинг и финансирање на комерцијални трансакции
3. кредитирање во странство, вклучувајќи и факторинг и финансирање на комерцијални трансакции
4. издавање и администрирање на платежни средства (платежни картички, чекови, патнички чекови, меница)
5. финансиски лизинг
6. менувачки работи
7. платен промет во земјата и странство, вклучувајќи купопродажба на девизи
8. издавање на електронски пари, согласно законот со кој се уредуваат платежните услуги и платните системи
9. издавање на платежни гаранции, авали и други форми на обезбедување
10. изнајмување сефови, остава и депо
11. тргување со инструменти на пазарот на пари (меници, чекови, сертификати за депозит)
12. тргување со девизни средства, што вклучува и тргување со благородни метали
13. тргување со хартии од вредност
14. тргување со финансиски деривати
15. чување на хартии од вредност за клиенти
16. советување на правни лица вп врска со структурата на капиталот, деловната стратегија или други поврзани прашања или давање услуги поврзани со спојување или припојување на правни лица
17. посредување во продажба на полиси за осигурување
18. посредување во склучување на договори за кредити и заеми
19. обработка и анализа на информации за кредитна способност на правни лица
20. застапување во осигурувањето
21. економски-финансиски консалтинг
22. маркетинг на задолжително и/или доброволно финансирано пензиско осигурување</t>
  </si>
  <si>
    <t>УНИ Банка ад Скопје</t>
  </si>
  <si>
    <t>MKBLBA200029, MKBLBA200037, MKBLBA200045</t>
  </si>
  <si>
    <t>Приватна понуда</t>
  </si>
  <si>
    <t>друг тип должничка хартија од вредност - перпетуални обврзници</t>
  </si>
  <si>
    <t>2.500.000 евра; 1.350.000 евра; 5.000.000 евра;</t>
  </si>
  <si>
    <t>30/8/2022, 24/10/2023, 12/8/2025;</t>
  </si>
  <si>
    <t>Котирани на Македонска берза.</t>
  </si>
  <si>
    <t>Во изминатата година на пазарот нема трансакции обврзниците издадени од УНИ Банка</t>
  </si>
  <si>
    <t xml:space="preserve">Обврзниците имаат фиксна каматна стапка на годишно ниво. 
Каматата ќе доспева за плаќање полугодишно и тоа: на датумот од  изминување на 6 месеци од датумот на издавање на обврзницата и на датумот на издавање на обврзницата (датумот на регистрирање  на обврзницата во ЦДХВ) секоја година;
Обврзниците имаат приоритет во однос на акционерскиот капитал на Издавачот, вклучувајќи ги и приоритетните акции. Издавачот може по сопствено видување да одлучи да ги укине сите плаќања на камата за неопределен временски период, на некумулативна основа.  </t>
  </si>
  <si>
    <t xml:space="preserve">Додатен основен капитал </t>
  </si>
  <si>
    <t>Во случај на настанување на критичен настан, намалување на стапката на редовен основен капитал под 5,125%, се отпишува, односно се намалува вредноста на главницата на времена основа.</t>
  </si>
  <si>
    <t>Обврзниците претставуваат необезбедени и субординирани обврски за сите задолжувања на Издавачот, како на пример: побарувањата на штедачите, главните доверители, субординиран долг, инструментите издадени како Капитал од ниво 2 или гаранција во однос на таквите инструменти. 
Обврзниците ќе бидат pari passu помеѓу себе и со другите инструменти на  додатен основен капитал од ниво 1 на Издавачот.  
Обврзниците ќе имаат приоритет во однос на акционерскиот капитал на Издавачо, вклучувајќи ги и приоритетните акции.</t>
  </si>
  <si>
    <t>Нето наплати</t>
  </si>
  <si>
    <t>Исклучување од нефункционални изложености</t>
  </si>
  <si>
    <t>Образец КРПС: Извештај за преземените средства</t>
  </si>
  <si>
    <t xml:space="preserve">Образец КРРКИ: Извештај за износот и квалитетот на реструктурираните кредитни изложености </t>
  </si>
  <si>
    <t>Бруто сметководствена вредност на реструктурирани кредитни изложености</t>
  </si>
  <si>
    <t xml:space="preserve">Реструктрирани повеќе од два пати </t>
  </si>
  <si>
    <t xml:space="preserve">Во Политиката за наградување е дефиниран системот за наградување на вработените кој вклучува плати, варијабилен надоместок и непаричен надоместок, како и следење и оценување на успешноста на лицата со посебни права и одговорности.Фиксниот дел од вкупниот надоместок треба да е значително повисок, односно варијабилниот дел не смее на годишно ниво да надмине 100% од фиксниот дел од вкупниот надоместок исплатен на секој вработен или член на орган на Банката. Варијабилниот надоместок се исплаќа само во зависност од целокупната финансиска состојба на Банката и се заснова согласно работењето на Банката, организационата единица која е вклучена, и поединецот на кој се однесува. Варијабилниот дел не смее да ја ограничува можноста на Банката за зајакнување на нејзината солвентна позиција.
Надзорниот и Управниот Одбор на Банката го утврдуваат прифатливото ниво на ризик, земајќи ги во предвид пазарната конкуренција, регулаторните барања, долгорочните цели на Банката, изложеноста на ризиците и прифатливото ниво (апетитот) за преземање ризици. 
Пропишани се Критериуми врз основа на кои се базира оценката на перформансите на вработениот како поединиец, критериуми врз основа на кои се базира оценката на перформансите на организационата единица како и начинот на утврдување на резултатите на банката.                                   Пропишана е постапка на одлучување на висината на надоместоците, односно:                                                                                                                                                   - Надзорниот одбор го следи системот на наградување во Банката и врши оцена дали е тој во согласност со политиката за наградување; одлучува за висината на вкупниот надоместок што го добива секој член на Управниот одбор; одлучува за висината на вкупниот надоместок на секое од лицата надлежни за функциите на контрола и одлучува по предлозитена Одборот за наградување, избор и именување во врска со наградување на вработените;                                                                    - Одборот за управување со ризици: советува за општиот тековен и иден степен на ризичност на Банката и стратегијата за управување со ризици и оценува дали системот за  наградување ги има предвид профилот на ризик на Банката и нејзината солвентна, ликвидносна и профитабилна позиција;                                           - Одбор за наградување, избор и именување: дава препораки до Надзорниот одбор во врска со наградувањето на вработените во Банката и предлог за наградување на секое од лицата надлежни за функциите на контрола;
- Управен одбор: дава препораки до Одборот за наградување, избор и именување поврзани со наградување на вработените.
</t>
  </si>
  <si>
    <t>Одбор за наградување, избор и именување, именувани членови од страна на Надзорниот одбор во состав: Претседател Ралица Богоева ( заменик претседател на Надзорен одбор), член Јанко Караколев( член на Надзорен одбор) и член Никиолај Драгомирецки ( независен член на Надзорен одбор). Во извештајната година одржани се 6 (шест) седници на одборот.</t>
  </si>
  <si>
    <t xml:space="preserve">Успешноста во работењето на лицата со посебни права и одговорности е директно поврзана со висината на варијабилниот надоместок преку систем на оценка на успешноста заснована на однапред утврдени критериуми и индикатори на успешност. Висината на варијабилниот надоместок на лицата со посебни права и одговорности зависи од степенот на исполнување на индивидуалните цели, резултатите на организационата единица и вкупните деловни резултати на Банката, при што се зема предвид и нивото на преземен ризик. При оценувањето на успешноста на лицата со посебни права и одговорности се применуваат финансиски и нефинансиски критериуми, како што се: придонес во остварувањето на целите на банката; реализација на целите на организациската единица во надлежност на лицата со посебни права и одговорности; профитабилност и ефикасност во работењето; усогласеност со законските прописи и интерните политики; управување со ризици и избегнување прекумерно преземање ризици; квалитет на раководење и организација на работните процеси. Варијабилниот дел од надоместокот на лицата со посебни права и одговорности не смее да поттикнува преземање прекумерни ризици и треба да биде усогласен со профилот на ризик, стратегијата, долгорочните интереси и капиталната позиција на Банката. Банката може да го намали, одложи или укине правото на исплата на варијабилниот дел на лицата со посебни права и одговорности, доколку се утврди влошување на ризичниот профил, значително зголемување на нефункционалните побарувања, непочитување на прописите или остварување резултати кои не се одржливи на долг рок. </t>
  </si>
  <si>
    <t xml:space="preserve">Критериумите за утврдување на фиксен надоместок:видот, обемот и сложеноста на работните задачи согласно работнoто место во Банката дефинирани во интерниот акт Правилник за систематизација на работни места во УНИ Банка АД Скопје; нивото на одговорност при извршување на работните задачи;образованието, стручната подготовка на вработениот и потребното ниво и обем на познавање на законската, интерната и останата материја за квалитетно извршување на работните задачи;вреднувањето на професијата на пазарот на трудот (недостатокот или презаситеноста на одреден кадар/професија на пазарот на труд, влијае врз висината на фиксниот надоместок);стажот на вработениот во Банката и економските услови во кои делува Банката.Варијабилниот надоместок не смее на годишно ниво да надмине 100% од фиксниот дел од вкупниот надоместок исплатен на секој вработен или член на орган на банката.
</t>
  </si>
  <si>
    <t>Варијабилниот надоместок се базира на комбинација од оценката на перформансите на: вработениот, организационата единица на која се однесува и целокупните резултати на Банката. Критериумите за оцена на овие три перформанси се разработени во политиката.На членовите на Надзорниот Одбор и Одборот за ревизија им се исплаќа само фиксен дел од вкупниот надоместок (паушали). Само во исклучителни ситуации може да се исплаќа и варијабилен надоместок на членовите на Надзорниот одбор, којшто зависи единствено од остварување на нивните надлежности поврзани со надзорот на Банката.Членовите на Одборот за наградување, избор и именување имаат право на надомест за нивниот ангажман во Одборот за наградување, избор и именување пропорционално на нивното потрошено време и труд како членови на Одборот (паушали). Износот на надоместокот како награда за членовите на Управниот одбор на Банката го определува Надзорниот одбор на Банката, во зависност од исполнување на финансиските резултати на Банката и исполнување на деловните и развојните цели на Банката во претходната година.Вработените во Службата  за внатрешна ревизија се наградуваат врз основа на остварување на цели поврзани со нивните одговорности, независно од успешноста на активностите коишто се предмет на нивна контрола.Критериумите за успешност на одговорното лице за управување со ризици и одговорното лице за контрола на усогласеност со прописите се утврдуваат врз основа на целите на нивната функција и овластувања.Варијабилното наградување на Одговорните лица ангажирани во контролните функции се определува и исплаќа во согласност со постигнувањата на целите поврзани со нивните функции, независно од извршувањето на деловните области што ги контролираат. Наградувањето на останатите лица со посебни права и одговорности се спроведува по претходно утврдени цели ќе се користат за оценка на успешноста и тоа:придонес во остварувањето на цели на банката и реализација на целите на организациската единица во надлежност на лицата со посебни права и одговорности.</t>
  </si>
  <si>
    <t xml:space="preserve">Светозар Попов </t>
  </si>
  <si>
    <t>Ралица Богоева</t>
  </si>
  <si>
    <t>Јанко Караколев</t>
  </si>
  <si>
    <t>Константин Арнаудов</t>
  </si>
  <si>
    <t>Николај Драгомирецки</t>
  </si>
  <si>
    <t>Дејан Кнезовиќ</t>
  </si>
  <si>
    <t>Милка Тодорова</t>
  </si>
  <si>
    <t>Делчо Крастев</t>
  </si>
  <si>
    <t>Владислав Хаџидинев ( мандат до 30.06.2025г)</t>
  </si>
  <si>
    <t>Орлин Георгиев Ваташки ( мандат од 21.08.2025г)</t>
  </si>
  <si>
    <t>Образец ЛРК: Извештај со квалитативни информации за ликвидносниот ризик</t>
  </si>
  <si>
    <t xml:space="preserve">Банката употребува комбиниран метод за управување со ликвидноста /комбинирано управување со активата и пасивата преку дефинирање на интерни квантитативни показатели за ограничување на изложеноста на ризик и нивни лимити/прагови. За успешно управување со ликвидносниот ризик на Банката воспоставена е адекватна организациона структура за управување со ликвидносниот ризик која опфаќа јасно дефинирани надлежности и одговорности на органите на управување на Банката; јасно дефинирани надлежности и одговорности кој ќе биде надлежен за управување со ликвидносниот ризик на ниво на целата Банка и  дефинирање на задачите и одговорностите на соодветните организациони делови во Банката  (Дирекции)  кои се надлежни за следење на ликвидноста на Банката и управување со ликвидносниот ризик. Покрај редовното дневно и месечно следење на показателите Банката врши тестирање на ликвидноста во различни услови - стрес-сценарија, вклучувајќи и стрес-тестирање во обратна насока,  со цел да се утврди нивното влијание врз ликвидноста на Банката, да се подготви Банката за работа во вонредни услови, да се оценат можностите за раст на Банката или да се утврди најдобриот извор за финансирање на новите активности/производи.
</t>
  </si>
  <si>
    <t>При управувањето со ликвидносниот ризик, банката ги користи следните процеси:  мерење  и анализа на ликвидноста преку изработка на извештаи за ликвидносен ризик, дневно управување со ликвидноста преку изработка на дневни извештаи за ликвидност, мониторинг и известување преку интерни и регулаторни извештаи за ликвидноста, спроведување на стрес тестирање како и проверка на усогласеноста со ликвидносните политики и законските лимити за ликвидносен ризик. Банката користи стратегии кои се насочени кон одржување на доволно ликвидни средства, диверзификација на изворите на финансирање, како и рочна усогласеност на средствата и обврските.</t>
  </si>
  <si>
    <t>Во управување со ликвидносниот ризик се вклучени следните дирекции: Дирекција Финансии и сметководство (сектор план и анализа), која е на оперативно ниво вклучена во изработката на сетот на месечни извештаи за ликвидносен ризик, дневни извештаи за ликвидност,  како и во процесот на изработка на ПИЛ, и Дирекција управување  со ризици, која изработува сет извештаи кои се дел од Risk report Summary кој се доставува до ОУР и НО,  Дирекција Трежри која најмалку еднаш месечно известува на седница АЛКО за состојбата на резлизрана актива и пасива, слободни ликвидни средства, пласмани на Банката во инструменти на пазарот на пари и капитал. ДТ известува за кредитот во крајна инстанца кој може да се искористи во вонредни услови, два пати во годината, до УО на Банката.</t>
  </si>
  <si>
    <r>
      <t xml:space="preserve">Месечните регулаторни извештаи за ликвидносен ризик кои ги изработува Дирекција Финансии и сметководство се генерираат автоматски. Податоците во нив произлегуваат од системската база на банката, а се прават и одредени дополнувања и измени на истите, согласно добиените информации од одредени дирекции со кои соработува ДФС. Воедно, регулаторниот извештај за ниво на концентрација, е дел од месечниот Management Report, кој се доставува до УО и НО. Банката на годишно ниво изработува извештај за утврдување на интерната ликвидност -ПИЛ, со цел следење и контрола на ликвидносниот ризик,  и истиот се доставува до  одборот за управување со ризиците, надзорниот одбор на  банката и </t>
    </r>
    <r>
      <rPr>
        <sz val="11"/>
        <rFont val="Tahoma"/>
        <family val="2"/>
        <charset val="204"/>
      </rPr>
      <t>НБРСМ.                                                                                                                                            Ди</t>
    </r>
    <r>
      <rPr>
        <sz val="11"/>
        <color theme="1"/>
        <rFont val="Tahoma"/>
        <family val="2"/>
        <charset val="204"/>
      </rPr>
      <t xml:space="preserve">рекцијата ДФС и на дневно ниво ги известува НБРМ и УО за ликвидносната позиција на банката преку извештајот за ликвидна актива и извештајот за дневна  состојба на депозити.                                                                                                                                                       Дирекција Трежри го известува УО на Банката за состојбата со ликвидност преку АЛКО седници најмалку еднаш месечно, на кој се разгледуваат слободни и пласирани средства, ликвидносната состојба, реализирано движење на актива и пасива. На дневно ниво се испраќа преглед со запишани благајнички записи, државни хартии од вредност и депозити до План и анализа во Банката, како и состојба со средства на сметки во други банки. </t>
    </r>
  </si>
  <si>
    <t>ДТ полугодишно изработува пресметка на средства кои може да се користат како кредит во крајна инстанца од НБРСМ, согласно инструментите кои се прифатливи за реализирање на оваа активност. Освен хартиите од вредност кои ги поседува Банката, се земаат во предвид побарувањата од клиенти соодветно обезбедени. Како крајна варијанта за вонредни услови се наведени инструменти како аукциско репо, интрадневен кредит од НБРСМ, кредит преку ноќ и кредитот во крајна инстанца.</t>
  </si>
  <si>
    <t>За следење и управување со ликвидносниот ризик, банката на месечно ниво изработува и доставува регулаторен извештај за интерни ликвидносни показатели, како и извештај за рочната структура на активата и пасивата. Воедно, на годишно ниво, банката ги ревидира претпоставките за очекувана рочна структура кои се користат при изработката на дополнителниот дел содржан во извештајот за рочната структура на активата и пасивата. При одредување на очекуваната резидуална рочност, банката ја има предвид веројатноста за настанување на одреден прилив или одлив. Веројатноста за одреден прилив или одлив, која се базира на анализа на соодветна база на податоци за движењето и износот на одделните видови парични приливи и одливи.</t>
  </si>
  <si>
    <t>Образец РНОСК: Извештај за вкупниот износ на расположливите неоптоварени и оптоварени средства</t>
  </si>
  <si>
    <t>Тип на производ</t>
  </si>
  <si>
    <t>П</t>
  </si>
  <si>
    <t>ДХВ</t>
  </si>
  <si>
    <t>Напомена: за пополнување на колоната бр. 2 од Тебелата бр. 1 и бр. 2 се користат следниве ознаки:</t>
  </si>
  <si>
    <r>
      <rPr>
        <sz val="7"/>
        <color theme="1"/>
        <rFont val="Times New Roman"/>
        <family val="1"/>
        <charset val="204"/>
      </rPr>
      <t xml:space="preserve"> </t>
    </r>
    <r>
      <rPr>
        <sz val="11"/>
        <color theme="1"/>
        <rFont val="Tahoma"/>
        <family val="2"/>
        <charset val="204"/>
      </rPr>
      <t>П – парични средства;</t>
    </r>
  </si>
  <si>
    <r>
      <rPr>
        <sz val="11"/>
        <color theme="1"/>
        <rFont val="Tahoma"/>
        <family val="2"/>
        <charset val="204"/>
      </rPr>
      <t>БЗ – благајнички</t>
    </r>
    <r>
      <rPr>
        <sz val="8"/>
        <color theme="1"/>
        <rFont val="Times New Roman"/>
        <family val="1"/>
        <charset val="204"/>
      </rPr>
      <t>  </t>
    </r>
    <r>
      <rPr>
        <sz val="11"/>
        <color theme="1"/>
        <rFont val="Tahoma"/>
        <family val="2"/>
        <charset val="204"/>
      </rPr>
      <t xml:space="preserve"> записи;</t>
    </r>
  </si>
  <si>
    <r>
      <rPr>
        <sz val="7"/>
        <color theme="1"/>
        <rFont val="Times New Roman"/>
        <family val="1"/>
        <charset val="204"/>
      </rPr>
      <t xml:space="preserve"> </t>
    </r>
    <r>
      <rPr>
        <sz val="11"/>
        <color theme="1"/>
        <rFont val="Tahoma"/>
        <family val="2"/>
        <charset val="204"/>
      </rPr>
      <t>УИФ – удели во инвестициски фондови;</t>
    </r>
  </si>
  <si>
    <t>Образец СПЛКВ: Извештај со квалитативни информации за стапката на покриеност со ликвидност</t>
  </si>
  <si>
    <t>Како главни позиции на СПЛ, се издвојуваат:                                                                                                                                      1. Високоликвидна актива : паричните средства, средствата на банката кои се чуваат на сметката кај Народната Банка, како и благајничките и државните записи.                                                                                                                               2. Парични одливи: мали депозити, неоперативни депозити, преземени вонбилансни обврски, одливи поврзани со обновување на постојните или одобрување нови кредити на физички и правни лица, како и  одливи по основ на останати обврски.                                                                                                                                                                               3. Парични приливи: приливи од централни банки, други приливи од финансиски лица, приливи од нефинансиски лица, како и останати приливи коишто достасуваат во следните 30 дена и коишто не се вклучени во ВКЛА.</t>
  </si>
  <si>
    <t>Стапката на покриеност со ликвидност во изминатиот период од 12 месеци просечно месечно изнесува 169%. Во изминатите 12 месеци, се забележува истовремено пораст и на високоликвидната актива и на паричните одливи на банката, со што СПЛ не подложи на значителни промени во надолна линија, истата е стабилна и е над законскиот минимум од 100%, со што се потврдува задоволителниот обем на ликвидност со кој располага банката.</t>
  </si>
  <si>
    <t xml:space="preserve">Банката има пристап до различни извори за финансирање. Депозитите, обврските по кредити и останатите обврски се извори на финансирање на Банката. Средствата се обезбедуваат преку широк спектар на инструменти вклучувајќи депозити и акционерски капитал. Ова ја зголемува флексибилноста за финансирање, ја ограничува зависноста од поединечни извори на финансирање и ги намалува трошоците. Банката тежнее да одржува рамнотежа меѓу континуитетот во финансирањето и флексибилноста преку употреба на обврски со различен период на достасување. Банката континуирано го проценува ризикот на ликвидност со идентификување и следење на промените во финансирањето кои се потребни за исполнување на целите на работењето поставени во целокупната стратегијата на Банката. Процентот на преороченост на орочените депозити гледано историски се движи околу 80%, што е еден аргумент дека Банката нема проблеми во одржувањето на ликвидноста. Исто така, средствата по видување се во постојан пораст и се значително стабилни, што е уште еден аргумент за олеснување во водењето на ликвидноста на Банката. Ризикот од парични одливи банката го регулира преку диверзифицираност на изворите на финансирање, стабилно депозитно јадро кое е 79.41 %, при интерен лимит минимум 75%, концентрацијата на најголемите 10 депоненти во вкупните извори на средства е 20.67% што е значително пониско од определениот интерен лимит од 25%.
</t>
  </si>
  <si>
    <t>Висококвалитетна ликвидна актива на банката ја сочинуваат само средствата од нивото 1 ликвидна актива. Во ниво 1 ликвидна актива влегуваат: паричните средства, средствата на банката кои се чуваат на сметката кај Народната Банка, како и благајничките и државните записи. Банката не применува вложувања на слободните средства во нивото 2 ликвидна актива, како  и вложувања во уделите на отворените инвестициски фондови.</t>
  </si>
  <si>
    <t>Банката ја пресметува СПЛ, на три нивоа: СПЛ збирно, СПЛ во денари и СПЛ во евра. Како значајни валути на банката се јавуваат валутата денари и валутата евра. Кај СПЛ збирно и кај СПЛ во денари,  износот на позициите од висококвалитетната ликвидна актива одговараат на износот на нето паричните одливи, односно износот на високоликвидна актива ги надминува нето паричните одливи на банката. Кај СПЛ во евра, износот на високоликвидна актива е помал од нето паричните одливи на банката, и притоа не постои законски пропишана обврска за банките за минимално ниво на СПЛ според валутата.</t>
  </si>
  <si>
    <t>Образец СПЛО: Извештај за висината на стапката на покриеност со ликвидност</t>
  </si>
  <si>
    <t>ДЕЛ 4. ВКУПНА ПРИЛАГОДЕНА ВРЕДНОСТ</t>
  </si>
  <si>
    <t>СТАПКА НА ПОКРИЕНОСТ СО ЛИКВИДНОСТ (%)</t>
  </si>
  <si>
    <t xml:space="preserve">IVAYLO DIMITROV  MUTAFCHIEV </t>
  </si>
  <si>
    <t>TZEKO  TODOROV  MINEV</t>
  </si>
  <si>
    <t>3 (три)</t>
  </si>
  <si>
    <t xml:space="preserve">1. прибирање на депозити и други повратни извори на средства;
2. кредитирање во земјата, вклучувајќи и факторинг и финансирање на комерцијални трансакции;
3. кредитирање во странство, вклучувајќи и факторинг и финансирање на комерцијални трансакции;
4. издавање и администрирање на платежни средства (парични картички, чекови, патнички чекови, меници);
5. издавање на електронски пари, согласно со законот со кој се уредуваат платежните услуги и платните системи;
6. финансиски лизинг;
7. менувачки работи;
8. давање платежни услуги, во согласност со законот со кој се уредуваат платежните   услуги и платните системи, вклучувајќи и купопродажба на девизи;
9. издавање на платежни гаранции, авали и други форми на обезбедување;
10. изнајмување сефови, остава и депо;
11. тргување со инструменти на пазарот на пари;
12. тргување со девизни средства, што вклучува и тргување со благородни метали;
13. тргување со хартии од вредност; 
14. тргување со финансиски деривати;
15. управување со средства и портфолио на хартии од вредност за клиенти и/или инвестициско советување на клиенти;
16. давање на услуги на чување на имот на инвестициски и пензиски фондови;
17. купопродажба, гарантирање и пласман на емисија на хартии од вредност;                                                                                             17а чување на хартии од вредност за клиенти;
17-б советување на правни лица во врска со структурата на капиталот, деловната стратегија или други поврзани прашања или давање услуги поврзани со спојување или припојување на правни лица;
18. продажба на полиси за осигурување;
19. посредување во склучување договори за кредити и заеми;
20. обработка и анализа на информации за кредитна способност на правни лица;
21. маркетинг на задолжително и/или доброволно капитално финансирано пензиско осигурување;
22. економско-финансиски консалтинг;
23. застапување во осигурување и
24. други финансиски активности  утврдени со закон што може да ги врши банка.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</si>
</sst>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
  </numFmts>
  <fonts count="8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Tahoma"/>
      <family val="2"/>
      <charset val="204"/>
    </font>
    <font>
      <b/>
      <sz val="11"/>
      <name val="Tahoma"/>
      <family val="2"/>
      <charset val="204"/>
    </font>
    <font>
      <sz val="11"/>
      <name val="Tahoma"/>
      <family val="2"/>
      <charset val="204"/>
    </font>
    <font>
      <b/>
      <sz val="11"/>
      <color indexed="8"/>
      <name val="Tahoma"/>
      <family val="2"/>
      <charset val="204"/>
    </font>
    <font>
      <sz val="11"/>
      <color indexed="8"/>
      <name val="Tahoma"/>
      <family val="2"/>
      <charset val="204"/>
    </font>
    <font>
      <b/>
      <sz val="11"/>
      <color indexed="8"/>
      <name val="Tahoma"/>
      <family val="2"/>
    </font>
    <font>
      <b/>
      <sz val="11"/>
      <color theme="1"/>
      <name val="Tahoma"/>
      <family val="2"/>
      <charset val="204"/>
    </font>
    <font>
      <b/>
      <i/>
      <sz val="11"/>
      <color indexed="8"/>
      <name val="Tahoma"/>
      <family val="2"/>
      <charset val="204"/>
    </font>
    <font>
      <sz val="11"/>
      <color indexed="8"/>
      <name val="Tahoma"/>
      <family val="2"/>
    </font>
    <font>
      <sz val="11"/>
      <color theme="1"/>
      <name val="Tahoma"/>
      <family val="2"/>
    </font>
    <font>
      <i/>
      <sz val="11"/>
      <color indexed="8"/>
      <name val="Tahoma"/>
      <family val="2"/>
    </font>
    <font>
      <sz val="11"/>
      <name val="Tahoma"/>
      <family val="2"/>
    </font>
    <font>
      <sz val="11"/>
      <color theme="1"/>
      <name val="Calibri"/>
      <family val="2"/>
      <scheme val="minor"/>
    </font>
    <font>
      <sz val="11"/>
      <color theme="1"/>
      <name val="Calibri"/>
      <family val="2"/>
      <charset val="204"/>
      <scheme val="minor"/>
    </font>
    <font>
      <b/>
      <sz val="11"/>
      <name val="Tahoma"/>
      <family val="2"/>
    </font>
    <font>
      <sz val="10"/>
      <name val="Tahoma"/>
      <family val="2"/>
    </font>
    <font>
      <b/>
      <sz val="11"/>
      <color theme="1"/>
      <name val="Tahoma"/>
      <family val="2"/>
    </font>
    <font>
      <sz val="9"/>
      <name val="Tahoma"/>
      <family val="2"/>
    </font>
    <font>
      <sz val="8"/>
      <color theme="1"/>
      <name val="Calibri"/>
      <family val="2"/>
      <scheme val="minor"/>
    </font>
    <font>
      <b/>
      <i/>
      <u/>
      <sz val="11"/>
      <color indexed="8"/>
      <name val="Tahoma"/>
      <family val="2"/>
    </font>
    <font>
      <sz val="10"/>
      <name val="Arial"/>
      <family val="2"/>
    </font>
    <font>
      <sz val="8"/>
      <name val="Tahoma"/>
      <family val="2"/>
      <charset val="204"/>
    </font>
    <font>
      <sz val="11"/>
      <color indexed="8"/>
      <name val="Calibri"/>
      <family val="2"/>
    </font>
    <font>
      <sz val="10"/>
      <name val="Arial"/>
      <family val="2"/>
      <charset val="204"/>
    </font>
    <font>
      <sz val="11"/>
      <color rgb="FFFF0000"/>
      <name val="Tahoma"/>
      <family val="2"/>
      <charset val="204"/>
    </font>
    <font>
      <b/>
      <sz val="7"/>
      <color indexed="8"/>
      <name val="Tahoma"/>
      <family val="2"/>
      <charset val="204"/>
    </font>
    <font>
      <b/>
      <sz val="10"/>
      <color indexed="8"/>
      <name val="Tahoma"/>
      <family val="2"/>
      <charset val="204"/>
    </font>
    <font>
      <i/>
      <sz val="11"/>
      <color theme="1"/>
      <name val="Tahoma"/>
      <family val="2"/>
      <charset val="204"/>
    </font>
    <font>
      <sz val="10"/>
      <name val="Times New Roman"/>
      <family val="1"/>
    </font>
    <font>
      <sz val="12"/>
      <name val="Tahoma"/>
      <family val="2"/>
      <charset val="204"/>
    </font>
    <font>
      <b/>
      <sz val="12"/>
      <name val="Tahoma"/>
      <family val="2"/>
      <charset val="204"/>
    </font>
    <font>
      <i/>
      <sz val="11"/>
      <name val="Tahoma"/>
      <family val="2"/>
      <charset val="204"/>
    </font>
    <font>
      <sz val="10"/>
      <color theme="1"/>
      <name val="Calibri"/>
      <family val="2"/>
      <scheme val="minor"/>
    </font>
    <font>
      <sz val="11"/>
      <color rgb="FF000000"/>
      <name val="Tahoma"/>
      <family val="2"/>
      <charset val="204"/>
    </font>
    <font>
      <i/>
      <sz val="11"/>
      <color rgb="FF000000"/>
      <name val="Tahoma"/>
      <family val="2"/>
      <charset val="204"/>
    </font>
    <font>
      <b/>
      <sz val="12"/>
      <color rgb="FF000000"/>
      <name val="Tahoma"/>
      <family val="2"/>
      <charset val="204"/>
    </font>
    <font>
      <sz val="8"/>
      <color theme="1"/>
      <name val="Tahoma"/>
      <family val="2"/>
      <charset val="204"/>
    </font>
    <font>
      <b/>
      <sz val="11"/>
      <color rgb="FF000000"/>
      <name val="Tahoma"/>
      <family val="2"/>
      <charset val="204"/>
    </font>
    <font>
      <sz val="11"/>
      <name val="MAC C Times"/>
    </font>
    <font>
      <i/>
      <sz val="11"/>
      <color indexed="8"/>
      <name val="Tahoma"/>
      <family val="2"/>
      <charset val="204"/>
    </font>
    <font>
      <b/>
      <sz val="10"/>
      <color theme="1"/>
      <name val="Tahoma"/>
      <family val="2"/>
      <charset val="204"/>
    </font>
    <font>
      <i/>
      <sz val="10"/>
      <color theme="1"/>
      <name val="Tahoma"/>
      <family val="2"/>
      <charset val="204"/>
    </font>
    <font>
      <i/>
      <sz val="10"/>
      <name val="Tahoma"/>
      <family val="2"/>
      <charset val="204"/>
    </font>
    <font>
      <sz val="8"/>
      <color theme="1"/>
      <name val="Times New Roman"/>
      <family val="1"/>
      <charset val="204"/>
    </font>
    <font>
      <sz val="12"/>
      <color theme="1"/>
      <name val="Calibri"/>
      <family val="2"/>
      <scheme val="minor"/>
    </font>
    <font>
      <sz val="9"/>
      <color theme="1"/>
      <name val="Tahoma"/>
      <family val="2"/>
      <charset val="204"/>
    </font>
    <font>
      <b/>
      <sz val="10"/>
      <color rgb="FF2F5773"/>
      <name val="Calibri"/>
      <family val="2"/>
      <scheme val="minor"/>
    </font>
    <font>
      <b/>
      <sz val="11"/>
      <color theme="1"/>
      <name val="Calibri"/>
      <family val="2"/>
      <scheme val="minor"/>
    </font>
    <font>
      <sz val="11"/>
      <name val="Calibri"/>
      <family val="2"/>
      <charset val="204"/>
    </font>
    <font>
      <sz val="11"/>
      <name val="Calibri"/>
      <family val="2"/>
      <scheme val="minor"/>
    </font>
    <font>
      <b/>
      <sz val="14"/>
      <name val="Tahoma"/>
      <family val="2"/>
      <charset val="204"/>
    </font>
    <font>
      <b/>
      <sz val="10"/>
      <name val="Tahoma"/>
      <family val="2"/>
      <charset val="204"/>
    </font>
    <font>
      <b/>
      <sz val="10"/>
      <name val="Tahoma"/>
      <family val="2"/>
    </font>
    <font>
      <sz val="10"/>
      <name val="Tahoma"/>
      <family val="2"/>
      <charset val="204"/>
    </font>
    <font>
      <sz val="11"/>
      <color rgb="FFFF0000"/>
      <name val="Calibri"/>
      <family val="2"/>
      <scheme val="minor"/>
    </font>
    <font>
      <b/>
      <sz val="11"/>
      <color rgb="FFFF0000"/>
      <name val="Calibri"/>
      <family val="2"/>
      <charset val="204"/>
      <scheme val="minor"/>
    </font>
    <font>
      <b/>
      <sz val="11"/>
      <name val="Calibri"/>
      <family val="2"/>
      <charset val="204"/>
      <scheme val="minor"/>
    </font>
    <font>
      <sz val="11"/>
      <name val="Calibri"/>
      <family val="2"/>
      <charset val="204"/>
      <scheme val="minor"/>
    </font>
    <font>
      <b/>
      <i/>
      <u/>
      <sz val="11"/>
      <color rgb="FFFF0000"/>
      <name val="Calibri"/>
      <family val="2"/>
      <charset val="204"/>
      <scheme val="minor"/>
    </font>
    <font>
      <b/>
      <sz val="11"/>
      <color rgb="FFFF0000"/>
      <name val="Tahoma"/>
      <family val="2"/>
      <charset val="204"/>
    </font>
    <font>
      <u/>
      <sz val="11"/>
      <name val="Tahoma"/>
      <family val="2"/>
      <charset val="204"/>
    </font>
    <font>
      <sz val="11"/>
      <color theme="1"/>
      <name val="Mac C Times"/>
      <charset val="204"/>
    </font>
    <font>
      <b/>
      <sz val="11"/>
      <color theme="1"/>
      <name val="Mac C Times"/>
      <charset val="204"/>
    </font>
    <font>
      <sz val="9"/>
      <color rgb="FFFF0000"/>
      <name val="Calibri"/>
      <family val="2"/>
      <charset val="204"/>
      <scheme val="minor"/>
    </font>
    <font>
      <sz val="10"/>
      <color indexed="8"/>
      <name val="Tahoma"/>
      <family val="2"/>
      <charset val="204"/>
    </font>
    <font>
      <u/>
      <sz val="11"/>
      <color indexed="8"/>
      <name val="Tahoma"/>
      <family val="2"/>
      <charset val="204"/>
    </font>
    <font>
      <u/>
      <sz val="11"/>
      <color theme="10"/>
      <name val="Calibri"/>
      <family val="2"/>
      <scheme val="minor"/>
    </font>
    <font>
      <sz val="12"/>
      <color theme="1"/>
      <name val="Calibri"/>
      <family val="2"/>
      <charset val="204"/>
      <scheme val="minor"/>
    </font>
    <font>
      <b/>
      <sz val="12"/>
      <name val="Calibri"/>
      <family val="2"/>
      <charset val="204"/>
      <scheme val="minor"/>
    </font>
    <font>
      <b/>
      <sz val="12"/>
      <color theme="1"/>
      <name val="Calibri"/>
      <family val="2"/>
      <charset val="204"/>
      <scheme val="minor"/>
    </font>
    <font>
      <b/>
      <sz val="12"/>
      <color rgb="FF000000"/>
      <name val="Calibri"/>
      <family val="2"/>
      <charset val="204"/>
      <scheme val="minor"/>
    </font>
    <font>
      <sz val="12"/>
      <color rgb="FF000000"/>
      <name val="Calibri"/>
      <family val="2"/>
      <charset val="204"/>
      <scheme val="minor"/>
    </font>
    <font>
      <b/>
      <sz val="9"/>
      <color indexed="81"/>
      <name val="Tahoma"/>
      <family val="2"/>
      <charset val="204"/>
    </font>
    <font>
      <sz val="9"/>
      <color indexed="81"/>
      <name val="Tahoma"/>
      <family val="2"/>
      <charset val="204"/>
    </font>
    <font>
      <sz val="11"/>
      <color theme="1"/>
      <name val="Times New Roman"/>
      <family val="1"/>
      <charset val="204"/>
    </font>
    <font>
      <sz val="7"/>
      <color theme="1"/>
      <name val="Times New Roman"/>
      <family val="1"/>
      <charset val="204"/>
    </font>
  </fonts>
  <fills count="14">
    <fill>
      <patternFill patternType="none"/>
    </fill>
    <fill>
      <patternFill patternType="gray125"/>
    </fill>
    <fill>
      <patternFill patternType="solid">
        <fgColor theme="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rgb="FFFFFFFF"/>
        <bgColor indexed="64"/>
      </patternFill>
    </fill>
    <fill>
      <patternFill patternType="solid">
        <fgColor rgb="FFE7E6E6"/>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49998474074526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style="medium">
        <color indexed="64"/>
      </bottom>
      <diagonal/>
    </border>
  </borders>
  <cellStyleXfs count="16">
    <xf numFmtId="0" fontId="0" fillId="0" borderId="0"/>
    <xf numFmtId="0" fontId="17" fillId="0" borderId="0"/>
    <xf numFmtId="0" fontId="16" fillId="0" borderId="0"/>
    <xf numFmtId="0" fontId="16" fillId="0" borderId="0"/>
    <xf numFmtId="0" fontId="24" fillId="0" borderId="0"/>
    <xf numFmtId="0" fontId="26" fillId="0" borderId="0"/>
    <xf numFmtId="0" fontId="27" fillId="0" borderId="0"/>
    <xf numFmtId="9" fontId="26" fillId="0" borderId="0" applyFont="0" applyFill="0" applyBorder="0" applyAlignment="0" applyProtection="0"/>
    <xf numFmtId="164" fontId="26" fillId="0" borderId="0" applyFont="0" applyFill="0" applyBorder="0" applyAlignment="0" applyProtection="0"/>
    <xf numFmtId="0" fontId="32" fillId="0" borderId="0"/>
    <xf numFmtId="0" fontId="24" fillId="0" borderId="0"/>
    <xf numFmtId="0" fontId="42" fillId="0" borderId="0"/>
    <xf numFmtId="0" fontId="3" fillId="0" borderId="0"/>
    <xf numFmtId="0" fontId="70" fillId="0" borderId="0" applyNumberFormat="0" applyFill="0" applyBorder="0" applyAlignment="0" applyProtection="0"/>
    <xf numFmtId="0" fontId="2" fillId="0" borderId="0"/>
    <xf numFmtId="9" fontId="1" fillId="0" borderId="0" applyFont="0" applyFill="0" applyBorder="0" applyAlignment="0" applyProtection="0"/>
  </cellStyleXfs>
  <cellXfs count="1651">
    <xf numFmtId="0" fontId="0" fillId="0" borderId="0" xfId="0"/>
    <xf numFmtId="0" fontId="4" fillId="0" borderId="0" xfId="0" applyFont="1"/>
    <xf numFmtId="0" fontId="4" fillId="0" borderId="6" xfId="0" applyFont="1" applyBorder="1" applyAlignment="1">
      <alignment horizontal="center"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6" fillId="0" borderId="0" xfId="0" applyFont="1"/>
    <xf numFmtId="0" fontId="6" fillId="0" borderId="0" xfId="0" applyFont="1" applyAlignment="1">
      <alignment horizontal="right" vertical="top" wrapText="1"/>
    </xf>
    <xf numFmtId="0" fontId="5" fillId="0" borderId="16" xfId="0" applyFont="1" applyBorder="1" applyAlignment="1">
      <alignment horizontal="right" vertical="top"/>
    </xf>
    <xf numFmtId="0" fontId="5" fillId="0" borderId="8" xfId="0" applyFont="1" applyBorder="1"/>
    <xf numFmtId="0" fontId="5" fillId="0" borderId="0" xfId="0" applyFont="1"/>
    <xf numFmtId="0" fontId="6" fillId="0" borderId="9" xfId="0" applyFont="1" applyBorder="1" applyAlignment="1">
      <alignment vertical="top"/>
    </xf>
    <xf numFmtId="0" fontId="6" fillId="0" borderId="10" xfId="0" applyFont="1" applyBorder="1"/>
    <xf numFmtId="0" fontId="6" fillId="0" borderId="9" xfId="0" applyFont="1" applyBorder="1" applyAlignment="1"/>
    <xf numFmtId="0" fontId="6" fillId="0" borderId="8" xfId="0" applyFont="1" applyBorder="1"/>
    <xf numFmtId="0" fontId="6" fillId="0" borderId="10" xfId="0" applyFont="1" applyBorder="1" applyAlignment="1">
      <alignment wrapText="1"/>
    </xf>
    <xf numFmtId="0" fontId="6" fillId="0" borderId="10" xfId="0" applyFont="1" applyBorder="1" applyAlignment="1">
      <alignment horizontal="right"/>
    </xf>
    <xf numFmtId="0" fontId="6" fillId="0" borderId="17" xfId="0" applyFont="1" applyBorder="1" applyAlignment="1"/>
    <xf numFmtId="0" fontId="6" fillId="0" borderId="19" xfId="0" applyFont="1" applyBorder="1" applyAlignment="1">
      <alignment horizontal="right"/>
    </xf>
    <xf numFmtId="0" fontId="6" fillId="0" borderId="8" xfId="0" quotePrefix="1" applyFont="1" applyFill="1" applyBorder="1"/>
    <xf numFmtId="0" fontId="6" fillId="0" borderId="10" xfId="0" quotePrefix="1" applyFont="1" applyFill="1" applyBorder="1"/>
    <xf numFmtId="0" fontId="6" fillId="0" borderId="20" xfId="0" applyFont="1" applyBorder="1" applyAlignment="1">
      <alignment vertical="top"/>
    </xf>
    <xf numFmtId="0" fontId="6" fillId="0" borderId="21" xfId="0" quotePrefix="1" applyFont="1" applyFill="1" applyBorder="1"/>
    <xf numFmtId="0" fontId="6" fillId="0" borderId="11" xfId="0" applyFont="1" applyBorder="1" applyAlignment="1">
      <alignment vertical="top"/>
    </xf>
    <xf numFmtId="0" fontId="6" fillId="0" borderId="13" xfId="0" quotePrefix="1" applyFont="1" applyFill="1" applyBorder="1"/>
    <xf numFmtId="0" fontId="5" fillId="0" borderId="17" xfId="0" applyFont="1" applyBorder="1" applyAlignment="1">
      <alignment horizontal="right" vertical="top"/>
    </xf>
    <xf numFmtId="0" fontId="6" fillId="0" borderId="22" xfId="0" applyFont="1" applyBorder="1"/>
    <xf numFmtId="0" fontId="6" fillId="0" borderId="9" xfId="0" applyFont="1" applyBorder="1" applyAlignment="1">
      <alignment horizontal="right"/>
    </xf>
    <xf numFmtId="0" fontId="6" fillId="0" borderId="10" xfId="0" quotePrefix="1" applyFont="1" applyBorder="1" applyAlignment="1">
      <alignment wrapText="1"/>
    </xf>
    <xf numFmtId="0" fontId="6" fillId="0" borderId="9" xfId="0" quotePrefix="1" applyFont="1" applyBorder="1" applyAlignment="1">
      <alignment horizontal="right"/>
    </xf>
    <xf numFmtId="0" fontId="6" fillId="0" borderId="10" xfId="0" quotePrefix="1" applyFont="1" applyBorder="1"/>
    <xf numFmtId="0" fontId="6" fillId="0" borderId="23" xfId="0" applyFont="1" applyBorder="1" applyAlignment="1">
      <alignment horizontal="right"/>
    </xf>
    <xf numFmtId="0" fontId="6" fillId="0" borderId="22" xfId="0" quotePrefix="1" applyFont="1" applyBorder="1"/>
    <xf numFmtId="0" fontId="5" fillId="0" borderId="9" xfId="0" applyFont="1" applyFill="1" applyBorder="1" applyAlignment="1">
      <alignment horizontal="right" vertical="top"/>
    </xf>
    <xf numFmtId="0" fontId="5" fillId="0" borderId="22" xfId="0" quotePrefix="1" applyFont="1" applyBorder="1"/>
    <xf numFmtId="0" fontId="6" fillId="0" borderId="24" xfId="0" applyFont="1" applyBorder="1" applyAlignment="1">
      <alignment vertical="top"/>
    </xf>
    <xf numFmtId="0" fontId="5" fillId="0" borderId="3" xfId="0" applyFont="1" applyFill="1" applyBorder="1" applyAlignment="1">
      <alignment horizontal="right" vertical="top"/>
    </xf>
    <xf numFmtId="0" fontId="5" fillId="0" borderId="5" xfId="0" quotePrefix="1" applyFont="1" applyBorder="1"/>
    <xf numFmtId="0" fontId="6" fillId="0" borderId="0" xfId="0" applyFont="1" applyBorder="1"/>
    <xf numFmtId="0" fontId="8" fillId="0" borderId="0" xfId="0" applyFont="1" applyAlignment="1">
      <alignment horizontal="justify" vertical="justify" wrapText="1"/>
    </xf>
    <xf numFmtId="0" fontId="8" fillId="0" borderId="0" xfId="0" applyFont="1" applyAlignment="1">
      <alignment horizontal="right" vertical="justify" wrapText="1"/>
    </xf>
    <xf numFmtId="0" fontId="8" fillId="0" borderId="0" xfId="0" applyFont="1" applyAlignment="1">
      <alignment horizontal="right" vertical="top" wrapText="1"/>
    </xf>
    <xf numFmtId="0" fontId="7" fillId="0" borderId="5" xfId="0" applyFont="1" applyBorder="1" applyAlignment="1">
      <alignment horizontal="center" vertical="center" wrapText="1"/>
    </xf>
    <xf numFmtId="0" fontId="7" fillId="0" borderId="0" xfId="0" applyFont="1" applyAlignment="1">
      <alignment horizontal="justify" vertical="justify" wrapText="1"/>
    </xf>
    <xf numFmtId="49" fontId="9" fillId="0" borderId="3" xfId="0" applyNumberFormat="1" applyFont="1" applyBorder="1" applyAlignment="1">
      <alignment horizontal="left" vertical="justify" wrapText="1"/>
    </xf>
    <xf numFmtId="0" fontId="10" fillId="0" borderId="4" xfId="0" applyFont="1" applyBorder="1" applyAlignment="1">
      <alignment horizontal="justify" vertical="justify" wrapText="1"/>
    </xf>
    <xf numFmtId="0" fontId="11" fillId="0" borderId="5" xfId="0" applyFont="1" applyBorder="1" applyAlignment="1">
      <alignment horizontal="center" vertical="justify" wrapText="1"/>
    </xf>
    <xf numFmtId="49" fontId="12" fillId="2" borderId="17" xfId="0" applyNumberFormat="1" applyFont="1" applyFill="1" applyBorder="1" applyAlignment="1">
      <alignment horizontal="left" vertical="justify" wrapText="1"/>
    </xf>
    <xf numFmtId="0" fontId="13" fillId="2" borderId="18" xfId="0" applyFont="1" applyFill="1" applyBorder="1" applyAlignment="1">
      <alignment horizontal="justify" vertical="justify" wrapText="1"/>
    </xf>
    <xf numFmtId="0" fontId="14" fillId="2" borderId="22" xfId="0" applyFont="1" applyFill="1" applyBorder="1" applyAlignment="1">
      <alignment horizontal="center" vertical="justify" wrapText="1"/>
    </xf>
    <xf numFmtId="0" fontId="12" fillId="0" borderId="0" xfId="0" applyFont="1" applyAlignment="1">
      <alignment horizontal="justify" vertical="justify" wrapText="1"/>
    </xf>
    <xf numFmtId="0" fontId="12" fillId="0" borderId="9" xfId="0" quotePrefix="1" applyFont="1" applyFill="1" applyBorder="1" applyAlignment="1">
      <alignment horizontal="left" vertical="justify" wrapText="1"/>
    </xf>
    <xf numFmtId="0" fontId="13" fillId="0" borderId="1" xfId="0" applyFont="1" applyFill="1" applyBorder="1" applyAlignment="1">
      <alignment horizontal="justify" vertical="justify" wrapText="1"/>
    </xf>
    <xf numFmtId="0" fontId="11" fillId="0" borderId="10" xfId="0" applyFont="1" applyBorder="1" applyAlignment="1">
      <alignment horizontal="center" vertical="justify" wrapText="1"/>
    </xf>
    <xf numFmtId="0" fontId="11" fillId="0" borderId="10" xfId="0" applyFont="1" applyFill="1" applyBorder="1" applyAlignment="1">
      <alignment horizontal="center" vertical="justify" wrapText="1"/>
    </xf>
    <xf numFmtId="0" fontId="8" fillId="0" borderId="0" xfId="0" applyFont="1" applyFill="1" applyAlignment="1">
      <alignment horizontal="justify" vertical="justify" wrapText="1"/>
    </xf>
    <xf numFmtId="0" fontId="13" fillId="0" borderId="1" xfId="0" applyFont="1" applyFill="1" applyBorder="1"/>
    <xf numFmtId="0" fontId="15" fillId="0" borderId="1" xfId="0" applyFont="1" applyFill="1" applyBorder="1" applyAlignment="1">
      <alignment horizontal="justify" vertical="justify" wrapText="1"/>
    </xf>
    <xf numFmtId="0" fontId="12" fillId="2" borderId="9" xfId="0" quotePrefix="1" applyFont="1" applyFill="1" applyBorder="1" applyAlignment="1">
      <alignment horizontal="left" vertical="justify" wrapText="1"/>
    </xf>
    <xf numFmtId="0" fontId="12" fillId="2" borderId="1" xfId="0" applyFont="1" applyFill="1" applyBorder="1" applyAlignment="1">
      <alignment horizontal="justify" vertical="justify" wrapText="1"/>
    </xf>
    <xf numFmtId="0" fontId="14" fillId="2" borderId="10" xfId="0" applyFont="1" applyFill="1" applyBorder="1" applyAlignment="1">
      <alignment horizontal="center" vertical="justify" wrapText="1"/>
    </xf>
    <xf numFmtId="0" fontId="13" fillId="0" borderId="1" xfId="0" applyFont="1" applyBorder="1" applyAlignment="1">
      <alignment horizontal="justify" vertical="justify" wrapText="1"/>
    </xf>
    <xf numFmtId="0" fontId="12" fillId="0" borderId="9" xfId="0" quotePrefix="1" applyFont="1" applyBorder="1" applyAlignment="1">
      <alignment horizontal="left" vertical="justify" wrapText="1"/>
    </xf>
    <xf numFmtId="0" fontId="12" fillId="2" borderId="9" xfId="0" applyFont="1" applyFill="1" applyBorder="1" applyAlignment="1">
      <alignment horizontal="left" vertical="justify" wrapText="1"/>
    </xf>
    <xf numFmtId="0" fontId="8" fillId="2" borderId="1" xfId="0" applyFont="1" applyFill="1" applyBorder="1" applyAlignment="1">
      <alignment horizontal="justify" vertical="justify" wrapText="1"/>
    </xf>
    <xf numFmtId="0" fontId="11" fillId="2" borderId="10" xfId="0" applyFont="1" applyFill="1" applyBorder="1" applyAlignment="1">
      <alignment horizontal="center" vertical="justify" wrapText="1"/>
    </xf>
    <xf numFmtId="0" fontId="13" fillId="2" borderId="1" xfId="0" applyFont="1" applyFill="1" applyBorder="1" applyAlignment="1">
      <alignment horizontal="justify" vertical="justify" wrapText="1"/>
    </xf>
    <xf numFmtId="0" fontId="9" fillId="0" borderId="20" xfId="0" applyFont="1" applyBorder="1" applyAlignment="1">
      <alignment horizontal="left" vertical="justify" wrapText="1"/>
    </xf>
    <xf numFmtId="0" fontId="10" fillId="0" borderId="2" xfId="0" applyFont="1" applyBorder="1" applyAlignment="1">
      <alignment horizontal="justify" vertical="justify" wrapText="1"/>
    </xf>
    <xf numFmtId="0" fontId="11" fillId="0" borderId="21" xfId="0" applyFont="1" applyBorder="1" applyAlignment="1">
      <alignment horizontal="center" vertical="justify" wrapText="1"/>
    </xf>
    <xf numFmtId="0" fontId="12" fillId="2" borderId="17" xfId="0" applyFont="1" applyFill="1" applyBorder="1" applyAlignment="1">
      <alignment horizontal="left" vertical="justify" wrapText="1"/>
    </xf>
    <xf numFmtId="0" fontId="11" fillId="2" borderId="22" xfId="0" applyFont="1" applyFill="1" applyBorder="1" applyAlignment="1">
      <alignment horizontal="center" vertical="justify" wrapText="1"/>
    </xf>
    <xf numFmtId="0" fontId="8" fillId="0" borderId="30" xfId="0" applyFont="1" applyBorder="1" applyAlignment="1">
      <alignment horizontal="justify" vertical="justify" wrapText="1"/>
    </xf>
    <xf numFmtId="49" fontId="12" fillId="0" borderId="20" xfId="0" applyNumberFormat="1" applyFont="1" applyBorder="1" applyAlignment="1">
      <alignment horizontal="left" vertical="justify" wrapText="1"/>
    </xf>
    <xf numFmtId="0" fontId="13" fillId="0" borderId="2" xfId="0" applyFont="1" applyBorder="1"/>
    <xf numFmtId="0" fontId="12" fillId="2" borderId="17" xfId="0" quotePrefix="1" applyFont="1" applyFill="1" applyBorder="1" applyAlignment="1">
      <alignment horizontal="left" vertical="justify" wrapText="1"/>
    </xf>
    <xf numFmtId="0" fontId="12" fillId="2" borderId="11" xfId="0" quotePrefix="1" applyFont="1" applyFill="1" applyBorder="1" applyAlignment="1">
      <alignment horizontal="left" vertical="justify" wrapText="1"/>
    </xf>
    <xf numFmtId="0" fontId="13" fillId="2" borderId="12" xfId="0" applyFont="1" applyFill="1" applyBorder="1" applyAlignment="1">
      <alignment horizontal="justify" vertical="justify" wrapText="1"/>
    </xf>
    <xf numFmtId="0" fontId="11" fillId="2" borderId="13" xfId="0" applyFont="1" applyFill="1" applyBorder="1" applyAlignment="1">
      <alignment horizontal="center" vertical="justify" wrapText="1"/>
    </xf>
    <xf numFmtId="49" fontId="12" fillId="0" borderId="0" xfId="0" applyNumberFormat="1" applyFont="1" applyBorder="1" applyAlignment="1">
      <alignment horizontal="left" vertical="justify" wrapText="1"/>
    </xf>
    <xf numFmtId="0" fontId="13" fillId="0" borderId="0" xfId="0" applyFont="1" applyBorder="1" applyAlignment="1">
      <alignment horizontal="justify" vertical="justify" wrapText="1"/>
    </xf>
    <xf numFmtId="0" fontId="11" fillId="0" borderId="0" xfId="0" applyFont="1" applyBorder="1" applyAlignment="1">
      <alignment horizontal="center" vertical="justify" wrapText="1"/>
    </xf>
    <xf numFmtId="0" fontId="8" fillId="0" borderId="0" xfId="0" applyFont="1" applyAlignment="1">
      <alignment vertical="top" wrapText="1"/>
    </xf>
    <xf numFmtId="0" fontId="15" fillId="0" borderId="0" xfId="2" applyFont="1"/>
    <xf numFmtId="0" fontId="15" fillId="0" borderId="9" xfId="2" applyFont="1" applyBorder="1" applyAlignment="1">
      <alignment horizontal="center" wrapText="1"/>
    </xf>
    <xf numFmtId="0" fontId="15" fillId="0" borderId="1" xfId="2" applyFont="1" applyBorder="1" applyAlignment="1">
      <alignment horizontal="center"/>
    </xf>
    <xf numFmtId="0" fontId="18" fillId="3" borderId="4" xfId="2" applyFont="1" applyFill="1" applyBorder="1" applyAlignment="1">
      <alignment horizontal="right"/>
    </xf>
    <xf numFmtId="0" fontId="21" fillId="0" borderId="0" xfId="2" applyFont="1"/>
    <xf numFmtId="0" fontId="22" fillId="0" borderId="0" xfId="0" applyFont="1" applyAlignment="1">
      <alignment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8" xfId="0" applyFont="1" applyBorder="1" applyAlignment="1">
      <alignment horizontal="center" vertical="justify" wrapText="1"/>
    </xf>
    <xf numFmtId="0" fontId="7" fillId="0" borderId="40" xfId="0" applyFont="1" applyBorder="1" applyAlignment="1">
      <alignment horizontal="center" vertical="center" wrapText="1"/>
    </xf>
    <xf numFmtId="0" fontId="7" fillId="0" borderId="25" xfId="0" applyFont="1" applyBorder="1" applyAlignment="1">
      <alignment horizontal="center" vertical="justify" wrapText="1"/>
    </xf>
    <xf numFmtId="0" fontId="7" fillId="0" borderId="26" xfId="0" applyFont="1" applyBorder="1" applyAlignment="1">
      <alignment horizontal="center" vertical="justify" wrapText="1"/>
    </xf>
    <xf numFmtId="49" fontId="9" fillId="0" borderId="38" xfId="0" applyNumberFormat="1" applyFont="1" applyBorder="1" applyAlignment="1">
      <alignment horizontal="left" vertical="justify" wrapText="1"/>
    </xf>
    <xf numFmtId="0" fontId="10" fillId="0" borderId="38" xfId="0" applyFont="1" applyBorder="1" applyAlignment="1">
      <alignment horizontal="justify" vertical="justify" wrapText="1"/>
    </xf>
    <xf numFmtId="49" fontId="12" fillId="0" borderId="41" xfId="0" applyNumberFormat="1" applyFont="1" applyBorder="1" applyAlignment="1">
      <alignment horizontal="left" vertical="justify" wrapText="1"/>
    </xf>
    <xf numFmtId="0" fontId="13" fillId="0" borderId="41" xfId="0" applyFont="1" applyBorder="1" applyAlignment="1">
      <alignment horizontal="justify" vertical="justify" wrapText="1"/>
    </xf>
    <xf numFmtId="49" fontId="12" fillId="0" borderId="43" xfId="0" applyNumberFormat="1" applyFont="1" applyBorder="1" applyAlignment="1">
      <alignment horizontal="left" vertical="justify" wrapText="1"/>
    </xf>
    <xf numFmtId="0" fontId="13" fillId="0" borderId="43" xfId="0" applyFont="1" applyBorder="1" applyAlignment="1">
      <alignment horizontal="justify" vertical="justify" wrapText="1"/>
    </xf>
    <xf numFmtId="49" fontId="12" fillId="0" borderId="45" xfId="0" applyNumberFormat="1" applyFont="1" applyBorder="1" applyAlignment="1">
      <alignment horizontal="left" vertical="justify" wrapText="1"/>
    </xf>
    <xf numFmtId="0" fontId="13" fillId="0" borderId="45" xfId="0" applyFont="1" applyBorder="1" applyAlignment="1">
      <alignment horizontal="justify" vertical="justify" wrapText="1"/>
    </xf>
    <xf numFmtId="0" fontId="8" fillId="0" borderId="41" xfId="0" applyFont="1" applyBorder="1" applyAlignment="1">
      <alignment horizontal="justify" vertical="justify" wrapText="1"/>
    </xf>
    <xf numFmtId="0" fontId="8" fillId="0" borderId="45" xfId="0" applyFont="1" applyBorder="1" applyAlignment="1">
      <alignment horizontal="justify" vertical="justify" wrapText="1"/>
    </xf>
    <xf numFmtId="0" fontId="8" fillId="0" borderId="47" xfId="0" applyFont="1" applyBorder="1" applyAlignment="1">
      <alignment horizontal="justify" vertical="justify" wrapText="1"/>
    </xf>
    <xf numFmtId="49" fontId="12" fillId="0" borderId="47" xfId="0" applyNumberFormat="1" applyFont="1" applyBorder="1" applyAlignment="1">
      <alignment horizontal="left" vertical="justify" wrapText="1"/>
    </xf>
    <xf numFmtId="0" fontId="20" fillId="0" borderId="38" xfId="0" applyFont="1" applyBorder="1" applyAlignment="1">
      <alignment horizontal="justify" vertical="justify" wrapText="1"/>
    </xf>
    <xf numFmtId="49" fontId="9" fillId="0" borderId="47" xfId="0" applyNumberFormat="1" applyFont="1" applyBorder="1" applyAlignment="1">
      <alignment horizontal="left" vertical="justify" wrapText="1"/>
    </xf>
    <xf numFmtId="0" fontId="20" fillId="0" borderId="47" xfId="0" applyFont="1" applyBorder="1" applyAlignment="1">
      <alignment horizontal="justify" vertical="justify" wrapText="1"/>
    </xf>
    <xf numFmtId="49" fontId="9" fillId="0" borderId="50" xfId="0" applyNumberFormat="1" applyFont="1" applyBorder="1" applyAlignment="1">
      <alignment horizontal="left" vertical="justify" wrapText="1"/>
    </xf>
    <xf numFmtId="0" fontId="20" fillId="0" borderId="50" xfId="0" applyFont="1" applyBorder="1" applyAlignment="1">
      <alignment horizontal="justify" vertical="justify" wrapText="1"/>
    </xf>
    <xf numFmtId="0" fontId="6" fillId="0" borderId="0" xfId="3" applyFont="1"/>
    <xf numFmtId="0" fontId="6" fillId="0" borderId="0" xfId="3" applyFont="1" applyFill="1"/>
    <xf numFmtId="0" fontId="6" fillId="0" borderId="0" xfId="3" applyFont="1" applyBorder="1"/>
    <xf numFmtId="0" fontId="6" fillId="0" borderId="0" xfId="3" applyFont="1" applyFill="1" applyBorder="1"/>
    <xf numFmtId="0" fontId="6" fillId="0" borderId="0" xfId="5" applyFont="1" applyAlignment="1">
      <alignment vertical="center"/>
    </xf>
    <xf numFmtId="0" fontId="6" fillId="0" borderId="0" xfId="5" applyFont="1" applyBorder="1" applyAlignment="1">
      <alignment vertical="center"/>
    </xf>
    <xf numFmtId="0" fontId="6" fillId="0" borderId="1" xfId="6" applyFont="1" applyBorder="1"/>
    <xf numFmtId="0" fontId="28" fillId="0" borderId="0" xfId="3" applyFont="1" applyFill="1"/>
    <xf numFmtId="0" fontId="4" fillId="0" borderId="43" xfId="0" applyFont="1" applyBorder="1"/>
    <xf numFmtId="0" fontId="7" fillId="0" borderId="0" xfId="0" applyFont="1"/>
    <xf numFmtId="0" fontId="8" fillId="0" borderId="0" xfId="0" applyFont="1"/>
    <xf numFmtId="0" fontId="5" fillId="0" borderId="0" xfId="0" applyFont="1" applyAlignment="1">
      <alignment vertical="center"/>
    </xf>
    <xf numFmtId="0" fontId="10" fillId="0" borderId="0" xfId="0" applyFont="1" applyAlignment="1"/>
    <xf numFmtId="0" fontId="10" fillId="0" borderId="0" xfId="0" applyFont="1" applyAlignment="1">
      <alignment horizontal="center" vertical="center" wrapText="1"/>
    </xf>
    <xf numFmtId="0" fontId="10" fillId="0" borderId="0" xfId="0" applyFont="1"/>
    <xf numFmtId="0" fontId="4" fillId="0" borderId="0" xfId="0" applyFont="1" applyAlignment="1">
      <alignment horizontal="right"/>
    </xf>
    <xf numFmtId="0" fontId="31" fillId="0" borderId="0" xfId="0" applyFont="1"/>
    <xf numFmtId="0" fontId="4" fillId="4" borderId="57" xfId="0" applyFont="1" applyFill="1" applyBorder="1" applyAlignment="1">
      <alignment horizontal="center"/>
    </xf>
    <xf numFmtId="0" fontId="4" fillId="0" borderId="53" xfId="0" applyFont="1" applyBorder="1" applyAlignment="1">
      <alignment horizontal="center" vertical="center"/>
    </xf>
    <xf numFmtId="0" fontId="4" fillId="0" borderId="43" xfId="0" applyFont="1" applyBorder="1" applyAlignment="1">
      <alignment horizontal="center" vertical="center"/>
    </xf>
    <xf numFmtId="0" fontId="10" fillId="0" borderId="0" xfId="0" applyFont="1" applyBorder="1"/>
    <xf numFmtId="0" fontId="4" fillId="0" borderId="28" xfId="0" applyFont="1" applyBorder="1" applyAlignment="1">
      <alignment horizontal="center" vertical="center"/>
    </xf>
    <xf numFmtId="0" fontId="4" fillId="0" borderId="28" xfId="0" applyFont="1" applyFill="1" applyBorder="1" applyAlignment="1">
      <alignment horizontal="left" vertical="center"/>
    </xf>
    <xf numFmtId="0" fontId="10" fillId="0" borderId="0" xfId="0" applyFont="1" applyFill="1" applyBorder="1" applyAlignment="1">
      <alignment vertical="center"/>
    </xf>
    <xf numFmtId="0" fontId="33" fillId="0" borderId="0" xfId="9" applyFont="1"/>
    <xf numFmtId="0" fontId="33" fillId="0" borderId="0" xfId="9" applyFont="1" applyAlignment="1">
      <alignment horizontal="center"/>
    </xf>
    <xf numFmtId="0" fontId="33" fillId="5" borderId="3" xfId="9" applyFont="1" applyFill="1" applyBorder="1" applyAlignment="1">
      <alignment horizontal="center" vertical="center"/>
    </xf>
    <xf numFmtId="0" fontId="34" fillId="5" borderId="4" xfId="9" applyFont="1" applyFill="1" applyBorder="1" applyAlignment="1">
      <alignment horizontal="center" vertical="center"/>
    </xf>
    <xf numFmtId="0" fontId="34" fillId="5" borderId="5" xfId="9" applyFont="1" applyFill="1" applyBorder="1" applyAlignment="1">
      <alignment horizontal="center" vertical="center"/>
    </xf>
    <xf numFmtId="0" fontId="33" fillId="0" borderId="0" xfId="9" applyFont="1" applyAlignment="1">
      <alignment vertical="center"/>
    </xf>
    <xf numFmtId="0" fontId="33" fillId="0" borderId="9" xfId="9" quotePrefix="1" applyFont="1" applyBorder="1" applyAlignment="1">
      <alignment horizontal="center" vertical="center"/>
    </xf>
    <xf numFmtId="0" fontId="33" fillId="0" borderId="9" xfId="9" applyNumberFormat="1" applyFont="1" applyBorder="1" applyAlignment="1">
      <alignment horizontal="center" vertical="center"/>
    </xf>
    <xf numFmtId="0" fontId="34" fillId="0" borderId="1" xfId="9" applyFont="1" applyBorder="1" applyAlignment="1">
      <alignment horizontal="left" vertical="center" wrapText="1"/>
    </xf>
    <xf numFmtId="0" fontId="34" fillId="0" borderId="1" xfId="9" applyFont="1" applyFill="1" applyBorder="1" applyAlignment="1">
      <alignment vertical="center"/>
    </xf>
    <xf numFmtId="0" fontId="33" fillId="0" borderId="20" xfId="9" applyNumberFormat="1" applyFont="1" applyBorder="1" applyAlignment="1">
      <alignment horizontal="center" vertical="center"/>
    </xf>
    <xf numFmtId="0" fontId="33" fillId="0" borderId="2" xfId="9" applyFont="1" applyBorder="1" applyAlignment="1">
      <alignment horizontal="left" vertical="center" wrapText="1"/>
    </xf>
    <xf numFmtId="0" fontId="33" fillId="0" borderId="2" xfId="9" applyFont="1" applyFill="1" applyBorder="1" applyAlignment="1">
      <alignment vertical="center"/>
    </xf>
    <xf numFmtId="0" fontId="33" fillId="0" borderId="3" xfId="9" applyNumberFormat="1" applyFont="1" applyBorder="1" applyAlignment="1">
      <alignment horizontal="center" vertical="center"/>
    </xf>
    <xf numFmtId="0" fontId="34" fillId="0" borderId="4" xfId="9" applyFont="1" applyFill="1" applyBorder="1" applyAlignment="1">
      <alignment horizontal="left" vertical="center" wrapText="1"/>
    </xf>
    <xf numFmtId="0" fontId="34" fillId="0" borderId="4" xfId="9" applyFont="1" applyFill="1" applyBorder="1" applyAlignment="1">
      <alignment vertical="center"/>
    </xf>
    <xf numFmtId="0" fontId="33" fillId="0" borderId="0" xfId="9" applyFont="1" applyAlignment="1">
      <alignment wrapText="1"/>
    </xf>
    <xf numFmtId="16" fontId="33" fillId="0" borderId="17" xfId="9" quotePrefix="1" applyNumberFormat="1" applyFont="1" applyBorder="1" applyAlignment="1">
      <alignment horizontal="center" vertical="center"/>
    </xf>
    <xf numFmtId="0" fontId="33" fillId="0" borderId="3" xfId="9" applyFont="1" applyFill="1" applyBorder="1" applyAlignment="1">
      <alignment horizontal="center" vertical="center"/>
    </xf>
    <xf numFmtId="0" fontId="34" fillId="0" borderId="4" xfId="9" applyFont="1" applyFill="1" applyBorder="1" applyAlignment="1">
      <alignment horizontal="center" vertical="center"/>
    </xf>
    <xf numFmtId="0" fontId="34" fillId="0" borderId="5" xfId="9" applyFont="1" applyFill="1" applyBorder="1" applyAlignment="1">
      <alignment horizontal="center" vertical="center"/>
    </xf>
    <xf numFmtId="0" fontId="6" fillId="0" borderId="54" xfId="0" applyFont="1" applyBorder="1" applyAlignment="1">
      <alignment horizontal="center"/>
    </xf>
    <xf numFmtId="0" fontId="6" fillId="0" borderId="53" xfId="0" applyFont="1" applyBorder="1" applyAlignment="1">
      <alignment horizontal="center"/>
    </xf>
    <xf numFmtId="0" fontId="6" fillId="0" borderId="43" xfId="0" applyFont="1" applyBorder="1" applyAlignment="1">
      <alignment horizontal="center"/>
    </xf>
    <xf numFmtId="0" fontId="0" fillId="0" borderId="0" xfId="0" applyFont="1"/>
    <xf numFmtId="0" fontId="36" fillId="0" borderId="0" xfId="0" applyFont="1" applyAlignment="1">
      <alignment vertical="center"/>
    </xf>
    <xf numFmtId="0" fontId="40" fillId="0" borderId="0" xfId="0" applyFont="1" applyAlignment="1">
      <alignment vertical="center"/>
    </xf>
    <xf numFmtId="0" fontId="4" fillId="0" borderId="8"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0" xfId="0" applyFont="1" applyBorder="1" applyAlignment="1">
      <alignment vertical="center" wrapText="1"/>
    </xf>
    <xf numFmtId="0" fontId="6" fillId="0" borderId="0" xfId="0" applyFont="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horizontal="left" vertical="center" wrapText="1" indent="1"/>
    </xf>
    <xf numFmtId="0" fontId="6" fillId="0" borderId="12" xfId="0" applyFont="1" applyBorder="1" applyAlignment="1">
      <alignment vertical="center"/>
    </xf>
    <xf numFmtId="0" fontId="6" fillId="0" borderId="13" xfId="0" applyFont="1" applyBorder="1" applyAlignment="1">
      <alignment vertical="center"/>
    </xf>
    <xf numFmtId="0" fontId="5" fillId="0" borderId="0" xfId="0" applyFont="1" applyBorder="1" applyAlignment="1">
      <alignment horizontal="center" vertical="center" wrapText="1"/>
    </xf>
    <xf numFmtId="0" fontId="6" fillId="0" borderId="54" xfId="0" applyFont="1" applyFill="1" applyBorder="1" applyAlignment="1">
      <alignment horizontal="center" vertical="center" wrapText="1"/>
    </xf>
    <xf numFmtId="0" fontId="37" fillId="0" borderId="60" xfId="0" applyFont="1" applyFill="1" applyBorder="1" applyAlignment="1">
      <alignment vertical="center"/>
    </xf>
    <xf numFmtId="0" fontId="6" fillId="0" borderId="56" xfId="0" applyFont="1" applyFill="1" applyBorder="1" applyAlignment="1">
      <alignment vertical="center"/>
    </xf>
    <xf numFmtId="0" fontId="37" fillId="0" borderId="56" xfId="0" applyFont="1" applyFill="1" applyBorder="1" applyAlignment="1">
      <alignment vertical="center"/>
    </xf>
    <xf numFmtId="0" fontId="4" fillId="0" borderId="12" xfId="0" applyFont="1" applyBorder="1"/>
    <xf numFmtId="0" fontId="28" fillId="0" borderId="0" xfId="0" applyFont="1"/>
    <xf numFmtId="0" fontId="13" fillId="6" borderId="1" xfId="0" applyFont="1" applyFill="1" applyBorder="1" applyAlignment="1">
      <alignment horizontal="justify" vertical="justify" wrapText="1"/>
    </xf>
    <xf numFmtId="0" fontId="4" fillId="0" borderId="75" xfId="0" applyFont="1" applyBorder="1" applyAlignment="1">
      <alignment horizontal="center" vertical="center"/>
    </xf>
    <xf numFmtId="0" fontId="10" fillId="5" borderId="38" xfId="0" applyFont="1" applyFill="1" applyBorder="1" applyAlignment="1">
      <alignment horizontal="center" wrapText="1"/>
    </xf>
    <xf numFmtId="0" fontId="4" fillId="0" borderId="54" xfId="0" applyFont="1" applyBorder="1" applyAlignment="1">
      <alignment horizontal="center" vertical="center"/>
    </xf>
    <xf numFmtId="0" fontId="37" fillId="0" borderId="43" xfId="0" applyFont="1" applyFill="1" applyBorder="1" applyAlignment="1">
      <alignment horizontal="center" vertical="center" wrapText="1"/>
    </xf>
    <xf numFmtId="0" fontId="37" fillId="0" borderId="62" xfId="0" applyFont="1" applyFill="1" applyBorder="1" applyAlignment="1">
      <alignment vertical="center"/>
    </xf>
    <xf numFmtId="0" fontId="5" fillId="5" borderId="38" xfId="0" applyFont="1" applyFill="1" applyBorder="1" applyAlignment="1">
      <alignment horizontal="center" vertical="center" wrapText="1"/>
    </xf>
    <xf numFmtId="0" fontId="35" fillId="0" borderId="0" xfId="0" applyFont="1" applyBorder="1" applyAlignment="1">
      <alignment horizontal="center" vertical="center" wrapText="1"/>
    </xf>
    <xf numFmtId="0" fontId="37" fillId="0" borderId="53" xfId="0" applyFont="1" applyFill="1" applyBorder="1" applyAlignment="1">
      <alignment horizontal="center" vertical="center" wrapText="1"/>
    </xf>
    <xf numFmtId="0" fontId="37" fillId="0" borderId="62" xfId="0" applyFont="1" applyFill="1" applyBorder="1" applyAlignment="1">
      <alignment horizontal="left" vertical="center"/>
    </xf>
    <xf numFmtId="0" fontId="35" fillId="5" borderId="38" xfId="0" applyFont="1" applyFill="1" applyBorder="1" applyAlignment="1">
      <alignment horizontal="center" vertical="center" wrapText="1"/>
    </xf>
    <xf numFmtId="0" fontId="35" fillId="5" borderId="52" xfId="0" applyFont="1" applyFill="1" applyBorder="1" applyAlignment="1">
      <alignment horizontal="center" vertical="center"/>
    </xf>
    <xf numFmtId="0" fontId="37" fillId="0" borderId="41" xfId="0" applyFont="1" applyFill="1" applyBorder="1" applyAlignment="1">
      <alignment horizontal="center" vertical="center" wrapText="1"/>
    </xf>
    <xf numFmtId="0" fontId="37" fillId="0" borderId="55" xfId="0" applyFont="1" applyFill="1" applyBorder="1" applyAlignment="1">
      <alignment vertical="center"/>
    </xf>
    <xf numFmtId="0" fontId="37" fillId="5" borderId="60" xfId="0" applyFont="1" applyFill="1" applyBorder="1" applyAlignment="1">
      <alignment vertical="center"/>
    </xf>
    <xf numFmtId="0" fontId="41" fillId="5" borderId="53" xfId="0" applyFont="1" applyFill="1" applyBorder="1" applyAlignment="1">
      <alignment horizontal="center" vertical="center" wrapText="1"/>
    </xf>
    <xf numFmtId="0" fontId="41" fillId="5" borderId="60" xfId="0" applyFont="1" applyFill="1" applyBorder="1" applyAlignment="1">
      <alignment vertical="center"/>
    </xf>
    <xf numFmtId="0" fontId="41" fillId="0" borderId="54" xfId="0" applyFont="1" applyFill="1" applyBorder="1" applyAlignment="1">
      <alignment horizontal="center" vertical="center" wrapText="1"/>
    </xf>
    <xf numFmtId="0" fontId="41" fillId="0" borderId="56" xfId="0" applyFont="1" applyFill="1" applyBorder="1" applyAlignment="1">
      <alignment vertical="center"/>
    </xf>
    <xf numFmtId="0" fontId="41" fillId="0" borderId="38" xfId="0" applyFont="1" applyFill="1" applyBorder="1" applyAlignment="1">
      <alignment horizontal="center" vertical="center" wrapText="1"/>
    </xf>
    <xf numFmtId="0" fontId="41" fillId="0" borderId="52" xfId="0" applyFont="1" applyFill="1" applyBorder="1" applyAlignment="1">
      <alignment vertical="center"/>
    </xf>
    <xf numFmtId="0" fontId="37" fillId="0" borderId="52" xfId="0" applyFont="1" applyFill="1" applyBorder="1" applyAlignment="1">
      <alignment vertical="center"/>
    </xf>
    <xf numFmtId="0" fontId="41" fillId="0" borderId="57" xfId="0" applyFont="1" applyFill="1" applyBorder="1" applyAlignment="1">
      <alignment horizontal="center" vertical="center" wrapText="1"/>
    </xf>
    <xf numFmtId="0" fontId="41" fillId="0" borderId="34" xfId="0" applyFont="1" applyFill="1" applyBorder="1" applyAlignment="1">
      <alignment vertical="center"/>
    </xf>
    <xf numFmtId="0" fontId="37" fillId="0" borderId="34" xfId="0" applyFont="1" applyFill="1" applyBorder="1" applyAlignment="1">
      <alignment vertical="center"/>
    </xf>
    <xf numFmtId="0" fontId="37" fillId="5" borderId="60" xfId="0" applyFont="1" applyFill="1" applyBorder="1" applyAlignment="1">
      <alignment horizontal="left" vertical="center"/>
    </xf>
    <xf numFmtId="0" fontId="37" fillId="0" borderId="54" xfId="0" applyFont="1" applyFill="1" applyBorder="1" applyAlignment="1">
      <alignment horizontal="center" vertical="center" wrapText="1"/>
    </xf>
    <xf numFmtId="0" fontId="37" fillId="0" borderId="56" xfId="0" applyFont="1" applyFill="1" applyBorder="1" applyAlignment="1">
      <alignment horizontal="left" vertical="center"/>
    </xf>
    <xf numFmtId="0" fontId="41" fillId="0" borderId="53" xfId="0" applyFont="1" applyFill="1" applyBorder="1" applyAlignment="1">
      <alignment horizontal="center" vertical="center" wrapText="1"/>
    </xf>
    <xf numFmtId="0" fontId="41" fillId="0" borderId="60" xfId="0" applyFont="1" applyFill="1" applyBorder="1" applyAlignment="1">
      <alignment vertical="center"/>
    </xf>
    <xf numFmtId="0" fontId="4" fillId="0" borderId="20" xfId="0" applyFont="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6" fillId="0" borderId="41" xfId="0" applyFont="1" applyBorder="1" applyAlignment="1">
      <alignment horizontal="center"/>
    </xf>
    <xf numFmtId="0" fontId="5" fillId="5" borderId="39" xfId="0" applyFont="1" applyFill="1" applyBorder="1" applyAlignment="1">
      <alignment horizontal="center" vertical="center" wrapText="1"/>
    </xf>
    <xf numFmtId="0" fontId="35" fillId="5" borderId="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4" fillId="0" borderId="21" xfId="0" applyFont="1" applyBorder="1" applyAlignment="1">
      <alignment vertical="center" wrapText="1"/>
    </xf>
    <xf numFmtId="0" fontId="10" fillId="0" borderId="13" xfId="0" applyFont="1" applyBorder="1"/>
    <xf numFmtId="0" fontId="6" fillId="0" borderId="8" xfId="0" applyFont="1" applyFill="1" applyBorder="1" applyAlignment="1">
      <alignment horizontal="left" vertical="top" wrapText="1"/>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71"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3" xfId="0" applyFont="1" applyFill="1" applyBorder="1" applyAlignment="1">
      <alignment horizontal="center" vertical="justify" wrapText="1"/>
    </xf>
    <xf numFmtId="0" fontId="7" fillId="5" borderId="4" xfId="0" applyFont="1" applyFill="1" applyBorder="1" applyAlignment="1">
      <alignment horizontal="center" vertical="justify" wrapText="1"/>
    </xf>
    <xf numFmtId="0" fontId="7" fillId="5" borderId="35" xfId="0" applyFont="1" applyFill="1" applyBorder="1" applyAlignment="1">
      <alignment horizontal="center" vertical="justify" wrapText="1"/>
    </xf>
    <xf numFmtId="0" fontId="7" fillId="5" borderId="5" xfId="0" applyFont="1" applyFill="1" applyBorder="1" applyAlignment="1">
      <alignment horizontal="center" vertical="center" wrapText="1"/>
    </xf>
    <xf numFmtId="0" fontId="12" fillId="0" borderId="1" xfId="0" applyFont="1" applyFill="1" applyBorder="1" applyAlignment="1">
      <alignment horizontal="justify" vertical="justify" wrapText="1"/>
    </xf>
    <xf numFmtId="0" fontId="12" fillId="0" borderId="9" xfId="0" applyFont="1" applyFill="1" applyBorder="1" applyAlignment="1">
      <alignment horizontal="left" vertical="justify" wrapText="1"/>
    </xf>
    <xf numFmtId="0" fontId="12" fillId="0" borderId="9" xfId="0" quotePrefix="1" applyNumberFormat="1" applyFont="1" applyFill="1" applyBorder="1" applyAlignment="1">
      <alignment horizontal="left" vertical="justify" wrapText="1"/>
    </xf>
    <xf numFmtId="0" fontId="13" fillId="0" borderId="1" xfId="0" applyFont="1" applyFill="1" applyBorder="1" applyAlignment="1">
      <alignment wrapText="1"/>
    </xf>
    <xf numFmtId="49" fontId="12" fillId="0" borderId="9" xfId="0" applyNumberFormat="1" applyFont="1" applyFill="1" applyBorder="1" applyAlignment="1">
      <alignment horizontal="left" vertical="justify" wrapText="1"/>
    </xf>
    <xf numFmtId="0" fontId="8" fillId="0" borderId="1" xfId="0" applyFont="1" applyFill="1" applyBorder="1" applyAlignment="1">
      <alignment horizontal="justify" vertical="justify" wrapText="1"/>
    </xf>
    <xf numFmtId="0" fontId="8" fillId="0" borderId="9" xfId="0" applyFont="1" applyFill="1" applyBorder="1" applyAlignment="1">
      <alignment horizontal="justify" vertical="justify" wrapText="1"/>
    </xf>
    <xf numFmtId="0" fontId="5" fillId="5" borderId="6" xfId="0" applyFont="1" applyFill="1" applyBorder="1" applyAlignment="1">
      <alignment horizontal="center" vertical="center" wrapText="1"/>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5" xfId="0" applyFont="1" applyFill="1" applyBorder="1" applyAlignment="1">
      <alignment horizontal="center" vertical="center"/>
    </xf>
    <xf numFmtId="0" fontId="31" fillId="5" borderId="6"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31" fillId="5" borderId="50"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10" fillId="5" borderId="52"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19" fillId="5" borderId="9" xfId="2" applyFont="1" applyFill="1" applyBorder="1" applyAlignment="1">
      <alignment horizontal="center"/>
    </xf>
    <xf numFmtId="0" fontId="19" fillId="5" borderId="1" xfId="2" applyFont="1" applyFill="1" applyBorder="1" applyAlignment="1">
      <alignment horizontal="center"/>
    </xf>
    <xf numFmtId="0" fontId="10" fillId="5" borderId="53" xfId="0" applyFont="1" applyFill="1" applyBorder="1" applyAlignment="1">
      <alignment horizontal="center" vertical="center" wrapText="1"/>
    </xf>
    <xf numFmtId="0" fontId="31" fillId="5" borderId="54" xfId="0" applyFont="1" applyFill="1" applyBorder="1" applyAlignment="1">
      <alignment horizontal="center" vertical="center" wrapText="1"/>
    </xf>
    <xf numFmtId="0" fontId="4" fillId="0" borderId="41" xfId="0" applyFont="1" applyFill="1" applyBorder="1" applyAlignment="1">
      <alignment horizontal="left" wrapText="1"/>
    </xf>
    <xf numFmtId="0" fontId="4" fillId="0" borderId="57" xfId="0" applyFont="1" applyFill="1" applyBorder="1" applyAlignment="1">
      <alignment horizontal="left" wrapText="1"/>
    </xf>
    <xf numFmtId="0" fontId="10" fillId="0" borderId="41" xfId="0" applyFont="1" applyFill="1" applyBorder="1" applyAlignment="1">
      <alignment horizontal="left"/>
    </xf>
    <xf numFmtId="0" fontId="10" fillId="0" borderId="57" xfId="0" applyFont="1" applyFill="1" applyBorder="1" applyAlignment="1">
      <alignment horizontal="left"/>
    </xf>
    <xf numFmtId="0" fontId="7" fillId="5" borderId="38" xfId="0" applyFont="1" applyFill="1" applyBorder="1" applyAlignment="1">
      <alignment horizontal="center" vertical="center" wrapText="1"/>
    </xf>
    <xf numFmtId="0" fontId="4" fillId="0" borderId="43" xfId="0" applyFont="1" applyBorder="1" applyAlignment="1">
      <alignment horizontal="justify" wrapText="1"/>
    </xf>
    <xf numFmtId="0" fontId="4" fillId="0" borderId="54" xfId="0" applyFont="1" applyBorder="1" applyAlignment="1">
      <alignment horizontal="justify" wrapText="1"/>
    </xf>
    <xf numFmtId="0" fontId="8" fillId="0" borderId="41" xfId="0" applyFont="1" applyBorder="1" applyAlignment="1">
      <alignment horizontal="center"/>
    </xf>
    <xf numFmtId="0" fontId="8" fillId="0" borderId="57" xfId="0" applyFont="1" applyBorder="1" applyAlignment="1">
      <alignment horizontal="center"/>
    </xf>
    <xf numFmtId="0" fontId="37" fillId="0" borderId="4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41" fillId="5" borderId="75" xfId="0" applyFont="1" applyFill="1" applyBorder="1" applyAlignment="1">
      <alignment horizontal="center" vertical="center" wrapText="1"/>
    </xf>
    <xf numFmtId="0" fontId="37" fillId="0" borderId="66"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41" fillId="5" borderId="53" xfId="0" applyFont="1" applyFill="1" applyBorder="1" applyAlignment="1">
      <alignment vertical="center"/>
    </xf>
    <xf numFmtId="0" fontId="37" fillId="0" borderId="43" xfId="0" applyFont="1" applyFill="1" applyBorder="1" applyAlignment="1">
      <alignment horizontal="left" vertical="center"/>
    </xf>
    <xf numFmtId="0" fontId="37" fillId="0" borderId="78" xfId="0" applyFont="1" applyFill="1" applyBorder="1" applyAlignment="1">
      <alignment horizontal="center" vertical="center" wrapText="1"/>
    </xf>
    <xf numFmtId="0" fontId="37" fillId="0" borderId="43" xfId="0" applyFont="1" applyBorder="1"/>
    <xf numFmtId="0" fontId="37" fillId="0" borderId="54" xfId="0" applyFont="1" applyBorder="1"/>
    <xf numFmtId="0" fontId="31" fillId="5" borderId="15" xfId="0" applyFont="1" applyFill="1" applyBorder="1" applyAlignment="1">
      <alignment horizontal="center" vertical="center" wrapText="1"/>
    </xf>
    <xf numFmtId="0" fontId="5" fillId="0" borderId="5" xfId="0" quotePrefix="1" applyNumberFormat="1" applyFont="1" applyBorder="1"/>
    <xf numFmtId="0" fontId="5" fillId="0" borderId="58" xfId="0" applyFont="1" applyBorder="1" applyAlignment="1">
      <alignment wrapText="1"/>
    </xf>
    <xf numFmtId="0" fontId="6" fillId="0" borderId="61" xfId="0" applyFont="1" applyBorder="1" applyAlignment="1">
      <alignment wrapText="1"/>
    </xf>
    <xf numFmtId="0" fontId="6" fillId="0" borderId="68" xfId="0" applyFont="1" applyBorder="1" applyAlignment="1">
      <alignment wrapText="1"/>
    </xf>
    <xf numFmtId="0" fontId="5" fillId="0" borderId="58" xfId="0" applyFont="1" applyBorder="1" applyAlignment="1">
      <alignment vertical="top" wrapText="1"/>
    </xf>
    <xf numFmtId="0" fontId="6" fillId="0" borderId="64" xfId="0" applyFont="1" applyBorder="1" applyAlignment="1">
      <alignment wrapText="1"/>
    </xf>
    <xf numFmtId="0" fontId="6" fillId="0" borderId="69" xfId="0" applyFont="1" applyBorder="1" applyAlignment="1">
      <alignment wrapText="1"/>
    </xf>
    <xf numFmtId="0" fontId="5" fillId="0" borderId="68" xfId="0" applyFont="1" applyBorder="1" applyAlignment="1">
      <alignment wrapText="1"/>
    </xf>
    <xf numFmtId="0" fontId="6" fillId="0" borderId="61" xfId="0" applyFont="1" applyBorder="1" applyAlignment="1">
      <alignment vertical="top" wrapText="1"/>
    </xf>
    <xf numFmtId="0" fontId="5" fillId="0" borderId="68" xfId="0" applyFont="1" applyBorder="1" applyAlignment="1">
      <alignment vertical="top" wrapText="1"/>
    </xf>
    <xf numFmtId="0" fontId="5" fillId="0" borderId="35" xfId="0" applyFont="1" applyBorder="1"/>
    <xf numFmtId="0" fontId="5" fillId="5" borderId="38" xfId="0" applyFont="1" applyFill="1" applyBorder="1" applyAlignment="1">
      <alignment horizontal="center" vertical="center"/>
    </xf>
    <xf numFmtId="0" fontId="5" fillId="0" borderId="53" xfId="0" applyFont="1" applyBorder="1"/>
    <xf numFmtId="0" fontId="6" fillId="0" borderId="43" xfId="0" applyFont="1" applyBorder="1" applyAlignment="1">
      <alignment wrapText="1"/>
    </xf>
    <xf numFmtId="0" fontId="19" fillId="5" borderId="1" xfId="2" quotePrefix="1" applyFont="1" applyFill="1" applyBorder="1" applyAlignment="1">
      <alignment horizontal="center" wrapText="1"/>
    </xf>
    <xf numFmtId="0" fontId="19" fillId="5" borderId="10" xfId="2" applyFont="1" applyFill="1" applyBorder="1" applyAlignment="1">
      <alignment horizontal="center" wrapText="1"/>
    </xf>
    <xf numFmtId="0" fontId="8" fillId="0" borderId="0" xfId="0" applyFont="1" applyAlignment="1">
      <alignment horizontal="center"/>
    </xf>
    <xf numFmtId="0" fontId="4" fillId="4" borderId="0" xfId="0" applyFont="1" applyFill="1" applyBorder="1" applyAlignment="1">
      <alignment horizontal="center"/>
    </xf>
    <xf numFmtId="0" fontId="4" fillId="0" borderId="41" xfId="0" applyFont="1" applyBorder="1" applyAlignment="1">
      <alignment wrapText="1"/>
    </xf>
    <xf numFmtId="0" fontId="8" fillId="0" borderId="47" xfId="0" applyFont="1" applyBorder="1" applyAlignment="1">
      <alignment horizontal="center"/>
    </xf>
    <xf numFmtId="0" fontId="4" fillId="0" borderId="45" xfId="0" applyFont="1" applyBorder="1" applyAlignment="1">
      <alignment horizontal="justify" wrapText="1"/>
    </xf>
    <xf numFmtId="0" fontId="4" fillId="0" borderId="57" xfId="0" applyFont="1" applyFill="1" applyBorder="1" applyAlignment="1">
      <alignment horizontal="center"/>
    </xf>
    <xf numFmtId="0" fontId="10" fillId="0" borderId="57" xfId="0" applyFont="1" applyFill="1" applyBorder="1"/>
    <xf numFmtId="0" fontId="4" fillId="4" borderId="38" xfId="0" applyFont="1" applyFill="1" applyBorder="1"/>
    <xf numFmtId="0" fontId="4" fillId="0" borderId="38" xfId="0" applyFont="1" applyFill="1" applyBorder="1" applyAlignment="1">
      <alignment horizontal="center" vertical="center"/>
    </xf>
    <xf numFmtId="0" fontId="4" fillId="0" borderId="2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0" xfId="0" applyFont="1" applyAlignment="1">
      <alignment wrapText="1"/>
    </xf>
    <xf numFmtId="0" fontId="31" fillId="5" borderId="4" xfId="0" applyFont="1" applyFill="1" applyBorder="1" applyAlignment="1">
      <alignment horizontal="center" vertical="center" wrapText="1"/>
    </xf>
    <xf numFmtId="0" fontId="4" fillId="0" borderId="53" xfId="0" applyFont="1" applyBorder="1" applyAlignment="1">
      <alignment horizontal="left"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4" fillId="0" borderId="0" xfId="0" applyFont="1" applyAlignment="1"/>
    <xf numFmtId="0" fontId="4" fillId="0" borderId="38" xfId="0" applyFont="1" applyBorder="1"/>
    <xf numFmtId="0" fontId="4" fillId="0" borderId="43" xfId="0" applyFont="1" applyBorder="1" applyAlignment="1">
      <alignment horizontal="center"/>
    </xf>
    <xf numFmtId="0" fontId="31" fillId="5" borderId="45" xfId="0" applyFont="1" applyFill="1" applyBorder="1" applyAlignment="1">
      <alignment horizontal="center" vertical="center" wrapText="1"/>
    </xf>
    <xf numFmtId="0" fontId="10" fillId="0" borderId="53" xfId="0" applyFont="1" applyFill="1" applyBorder="1" applyAlignment="1">
      <alignment horizontal="left"/>
    </xf>
    <xf numFmtId="0" fontId="10" fillId="0" borderId="43" xfId="0" applyFont="1" applyFill="1" applyBorder="1" applyAlignment="1">
      <alignment horizontal="left"/>
    </xf>
    <xf numFmtId="0" fontId="10" fillId="0" borderId="54" xfId="0" applyFont="1" applyFill="1" applyBorder="1" applyAlignment="1">
      <alignment horizontal="left"/>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2" xfId="0" applyFont="1" applyBorder="1" applyAlignment="1">
      <alignment horizontal="left" vertical="center" wrapText="1"/>
    </xf>
    <xf numFmtId="0" fontId="4" fillId="0" borderId="22" xfId="0" applyFont="1" applyBorder="1" applyAlignment="1">
      <alignment horizontal="left" vertical="center" wrapText="1"/>
    </xf>
    <xf numFmtId="0" fontId="4" fillId="0" borderId="7" xfId="0" applyFont="1" applyBorder="1" applyAlignment="1">
      <alignment horizontal="left" vertical="center" wrapText="1"/>
    </xf>
    <xf numFmtId="0" fontId="10" fillId="5" borderId="4" xfId="0" applyFont="1" applyFill="1" applyBorder="1" applyAlignment="1">
      <alignment horizontal="center"/>
    </xf>
    <xf numFmtId="0" fontId="10" fillId="5" borderId="5" xfId="0" applyFont="1" applyFill="1" applyBorder="1" applyAlignment="1">
      <alignment horizontal="center"/>
    </xf>
    <xf numFmtId="0" fontId="10" fillId="5" borderId="39" xfId="0" applyFont="1" applyFill="1" applyBorder="1" applyAlignment="1">
      <alignment horizontal="center"/>
    </xf>
    <xf numFmtId="0" fontId="4" fillId="0" borderId="75" xfId="0" applyFont="1" applyBorder="1" applyAlignment="1">
      <alignment horizontal="left" vertical="center" wrapText="1"/>
    </xf>
    <xf numFmtId="0" fontId="4" fillId="0" borderId="1" xfId="0" applyFont="1" applyBorder="1" applyAlignment="1">
      <alignment vertical="center" wrapText="1"/>
    </xf>
    <xf numFmtId="0" fontId="45" fillId="5" borderId="50" xfId="0" applyFont="1" applyFill="1" applyBorder="1" applyAlignment="1">
      <alignment horizontal="center" vertical="center"/>
    </xf>
    <xf numFmtId="0" fontId="45" fillId="5" borderId="27" xfId="0" applyFont="1" applyFill="1" applyBorder="1" applyAlignment="1">
      <alignment horizontal="center" vertical="center" wrapText="1"/>
    </xf>
    <xf numFmtId="0" fontId="10" fillId="5" borderId="38" xfId="0" applyFont="1" applyFill="1" applyBorder="1" applyAlignment="1">
      <alignment horizontal="center"/>
    </xf>
    <xf numFmtId="0" fontId="45" fillId="5" borderId="50" xfId="0" applyFont="1" applyFill="1" applyBorder="1" applyAlignment="1">
      <alignment horizontal="center" vertical="center" wrapText="1"/>
    </xf>
    <xf numFmtId="0" fontId="4" fillId="0" borderId="9" xfId="0" applyFont="1" applyBorder="1" applyAlignment="1">
      <alignment horizontal="center" vertical="center"/>
    </xf>
    <xf numFmtId="0" fontId="10" fillId="5" borderId="3" xfId="0" applyFont="1" applyFill="1" applyBorder="1" applyAlignment="1">
      <alignment horizontal="center" wrapText="1"/>
    </xf>
    <xf numFmtId="0" fontId="45" fillId="5" borderId="23" xfId="0" applyFont="1" applyFill="1" applyBorder="1" applyAlignment="1">
      <alignment horizontal="center" vertical="center"/>
    </xf>
    <xf numFmtId="0" fontId="45" fillId="5" borderId="49" xfId="0" applyFont="1" applyFill="1" applyBorder="1" applyAlignment="1">
      <alignment horizontal="center" vertical="center" wrapText="1"/>
    </xf>
    <xf numFmtId="0" fontId="45" fillId="5" borderId="19" xfId="0" applyFont="1" applyFill="1" applyBorder="1" applyAlignment="1">
      <alignment horizontal="center" vertical="center" wrapText="1"/>
    </xf>
    <xf numFmtId="0" fontId="4" fillId="0" borderId="12" xfId="0" applyFont="1" applyBorder="1" applyAlignment="1">
      <alignment vertical="center" wrapText="1"/>
    </xf>
    <xf numFmtId="0" fontId="5" fillId="0" borderId="1" xfId="0" applyFont="1" applyBorder="1" applyAlignment="1">
      <alignment vertical="center" wrapText="1"/>
    </xf>
    <xf numFmtId="49" fontId="6" fillId="0" borderId="9"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49" fontId="46" fillId="5" borderId="3" xfId="0" applyNumberFormat="1" applyFont="1" applyFill="1" applyBorder="1" applyAlignment="1">
      <alignment horizontal="center" vertical="center" wrapText="1"/>
    </xf>
    <xf numFmtId="0" fontId="46" fillId="5" borderId="4" xfId="0" applyFont="1" applyFill="1" applyBorder="1" applyAlignment="1">
      <alignment horizontal="center" vertical="center" wrapText="1"/>
    </xf>
    <xf numFmtId="0" fontId="46" fillId="5" borderId="5" xfId="0" applyFont="1" applyFill="1" applyBorder="1" applyAlignment="1">
      <alignment horizontal="center" vertical="center" wrapText="1"/>
    </xf>
    <xf numFmtId="49" fontId="5" fillId="0" borderId="16" xfId="0" applyNumberFormat="1" applyFont="1" applyFill="1" applyBorder="1" applyAlignment="1">
      <alignment horizontal="center" vertical="center" wrapText="1"/>
    </xf>
    <xf numFmtId="0" fontId="5" fillId="0" borderId="7" xfId="0" applyFont="1" applyFill="1" applyBorder="1" applyAlignment="1">
      <alignment vertical="center"/>
    </xf>
    <xf numFmtId="49" fontId="6" fillId="0" borderId="9"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Fill="1" applyBorder="1" applyAlignment="1">
      <alignment vertical="center" wrapText="1"/>
    </xf>
    <xf numFmtId="49" fontId="6" fillId="0" borderId="11" xfId="0" applyNumberFormat="1" applyFont="1" applyFill="1" applyBorder="1" applyAlignment="1">
      <alignment horizontal="center" vertical="center" wrapText="1"/>
    </xf>
    <xf numFmtId="0" fontId="6" fillId="0" borderId="12" xfId="0" applyFont="1" applyFill="1" applyBorder="1" applyAlignment="1">
      <alignment horizontal="left" vertical="center" wrapText="1" indent="1"/>
    </xf>
    <xf numFmtId="0" fontId="6" fillId="0" borderId="12" xfId="0" applyFont="1" applyFill="1" applyBorder="1" applyAlignment="1">
      <alignment vertical="center"/>
    </xf>
    <xf numFmtId="0" fontId="6" fillId="0" borderId="13" xfId="0" applyFont="1" applyFill="1" applyBorder="1" applyAlignment="1">
      <alignment vertical="center"/>
    </xf>
    <xf numFmtId="0" fontId="5" fillId="0" borderId="7" xfId="0" applyFont="1" applyFill="1" applyBorder="1" applyAlignment="1">
      <alignment vertical="center" wrapText="1"/>
    </xf>
    <xf numFmtId="49" fontId="46" fillId="5" borderId="23" xfId="0" applyNumberFormat="1" applyFont="1" applyFill="1" applyBorder="1" applyAlignment="1">
      <alignment horizontal="center" vertical="center" wrapText="1"/>
    </xf>
    <xf numFmtId="0" fontId="46" fillId="5" borderId="49"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5" fillId="0" borderId="25" xfId="0" applyFont="1" applyFill="1" applyBorder="1" applyAlignment="1">
      <alignment vertical="center" wrapText="1"/>
    </xf>
    <xf numFmtId="0" fontId="5" fillId="0" borderId="12" xfId="0" applyFont="1" applyFill="1" applyBorder="1" applyAlignment="1">
      <alignment vertical="center"/>
    </xf>
    <xf numFmtId="49" fontId="6" fillId="0" borderId="16" xfId="0" applyNumberFormat="1" applyFont="1" applyFill="1" applyBorder="1" applyAlignment="1">
      <alignment horizontal="center" vertical="center" wrapText="1"/>
    </xf>
    <xf numFmtId="0" fontId="6" fillId="0" borderId="7" xfId="0" applyFont="1" applyFill="1" applyBorder="1" applyAlignment="1">
      <alignment vertical="center"/>
    </xf>
    <xf numFmtId="49" fontId="5" fillId="0" borderId="24"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1" fillId="5" borderId="3"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vertical="center" wrapText="1"/>
    </xf>
    <xf numFmtId="0" fontId="6" fillId="0" borderId="22" xfId="0" applyFont="1" applyFill="1" applyBorder="1" applyAlignment="1">
      <alignment horizontal="left" vertical="top" wrapText="1"/>
    </xf>
    <xf numFmtId="0" fontId="7" fillId="5" borderId="23" xfId="0" applyFont="1" applyFill="1" applyBorder="1" applyAlignment="1">
      <alignment horizontal="center" vertical="justify" wrapText="1"/>
    </xf>
    <xf numFmtId="0" fontId="5" fillId="5" borderId="6" xfId="0" applyFont="1" applyFill="1" applyBorder="1" applyAlignment="1">
      <alignment horizontal="center" vertical="center"/>
    </xf>
    <xf numFmtId="0" fontId="4" fillId="0" borderId="39" xfId="0" applyFont="1" applyFill="1" applyBorder="1" applyAlignment="1">
      <alignment vertical="center" wrapText="1"/>
    </xf>
    <xf numFmtId="0" fontId="4" fillId="11" borderId="38" xfId="0" applyFont="1" applyFill="1" applyBorder="1" applyAlignment="1">
      <alignment vertical="center" wrapText="1"/>
    </xf>
    <xf numFmtId="0" fontId="4" fillId="11" borderId="36" xfId="0" applyFont="1" applyFill="1" applyBorder="1" applyAlignment="1">
      <alignment vertical="center" wrapText="1"/>
    </xf>
    <xf numFmtId="0" fontId="4" fillId="0" borderId="50" xfId="0" applyFont="1" applyFill="1" applyBorder="1" applyAlignment="1">
      <alignment horizontal="justify" vertical="justify"/>
    </xf>
    <xf numFmtId="0" fontId="4" fillId="0" borderId="0" xfId="0" applyFont="1" applyFill="1" applyBorder="1"/>
    <xf numFmtId="0" fontId="4" fillId="4" borderId="50" xfId="0" applyFont="1" applyFill="1" applyBorder="1" applyAlignment="1">
      <alignment horizontal="center"/>
    </xf>
    <xf numFmtId="0" fontId="4" fillId="0" borderId="45" xfId="0" applyFont="1" applyBorder="1" applyAlignment="1">
      <alignment horizontal="center" vertical="center"/>
    </xf>
    <xf numFmtId="0" fontId="6" fillId="0" borderId="0" xfId="4" applyFont="1" applyAlignment="1">
      <alignment horizontal="right"/>
    </xf>
    <xf numFmtId="49" fontId="6" fillId="0" borderId="17" xfId="3" applyNumberFormat="1" applyFont="1" applyFill="1" applyBorder="1" applyAlignment="1">
      <alignment horizontal="center" vertical="center"/>
    </xf>
    <xf numFmtId="49" fontId="6" fillId="0" borderId="9" xfId="6" applyNumberFormat="1" applyFont="1" applyFill="1" applyBorder="1" applyAlignment="1">
      <alignment horizontal="center" vertical="center"/>
    </xf>
    <xf numFmtId="49" fontId="6" fillId="0" borderId="9" xfId="3" applyNumberFormat="1" applyFont="1" applyFill="1" applyBorder="1" applyAlignment="1">
      <alignment horizontal="center" vertical="center"/>
    </xf>
    <xf numFmtId="49" fontId="6" fillId="0" borderId="11" xfId="3" applyNumberFormat="1" applyFont="1" applyFill="1" applyBorder="1" applyAlignment="1">
      <alignment horizontal="center" vertical="center"/>
    </xf>
    <xf numFmtId="0" fontId="6" fillId="0" borderId="1" xfId="3" applyFont="1" applyFill="1" applyBorder="1"/>
    <xf numFmtId="0" fontId="5" fillId="5" borderId="6" xfId="6" applyFont="1" applyFill="1" applyBorder="1" applyAlignment="1">
      <alignment horizontal="center" vertical="center" wrapText="1"/>
    </xf>
    <xf numFmtId="0" fontId="5" fillId="5" borderId="14" xfId="3" applyFont="1" applyFill="1" applyBorder="1" applyAlignment="1">
      <alignment horizontal="center" vertical="center" wrapText="1"/>
    </xf>
    <xf numFmtId="0" fontId="5" fillId="5" borderId="15" xfId="3" applyFont="1" applyFill="1" applyBorder="1" applyAlignment="1">
      <alignment horizontal="center" vertical="center" wrapText="1"/>
    </xf>
    <xf numFmtId="0" fontId="5" fillId="0" borderId="16" xfId="3" applyFont="1" applyFill="1" applyBorder="1" applyAlignment="1">
      <alignment horizontal="center" vertical="center" wrapText="1"/>
    </xf>
    <xf numFmtId="0" fontId="6" fillId="0" borderId="7" xfId="3" applyFont="1" applyFill="1" applyBorder="1" applyAlignment="1">
      <alignment horizontal="center" vertical="center" wrapText="1"/>
    </xf>
    <xf numFmtId="49" fontId="6" fillId="0" borderId="7" xfId="3" applyNumberFormat="1" applyFont="1" applyFill="1" applyBorder="1" applyAlignment="1">
      <alignment horizontal="center" vertical="center" wrapText="1"/>
    </xf>
    <xf numFmtId="49" fontId="6" fillId="0" borderId="8" xfId="3" applyNumberFormat="1" applyFont="1" applyFill="1" applyBorder="1" applyAlignment="1">
      <alignment horizontal="center" vertical="center" wrapText="1"/>
    </xf>
    <xf numFmtId="0" fontId="6" fillId="0" borderId="10" xfId="3" applyFont="1" applyFill="1" applyBorder="1"/>
    <xf numFmtId="0" fontId="5" fillId="8" borderId="12" xfId="3" applyFont="1" applyFill="1" applyBorder="1" applyAlignment="1">
      <alignment horizontal="left" vertical="center" wrapText="1"/>
    </xf>
    <xf numFmtId="0" fontId="5" fillId="0" borderId="0" xfId="3" applyFont="1" applyFill="1"/>
    <xf numFmtId="0" fontId="6" fillId="7" borderId="12" xfId="3" applyFont="1" applyFill="1" applyBorder="1" applyAlignment="1">
      <alignment horizontal="left" vertical="center" wrapText="1"/>
    </xf>
    <xf numFmtId="0" fontId="5" fillId="0" borderId="13" xfId="3" applyFont="1" applyFill="1" applyBorder="1" applyAlignment="1">
      <alignment horizontal="left" vertical="center" wrapText="1"/>
    </xf>
    <xf numFmtId="0" fontId="4" fillId="0" borderId="18" xfId="0" applyFont="1" applyBorder="1" applyAlignment="1">
      <alignment vertical="center" wrapText="1"/>
    </xf>
    <xf numFmtId="0" fontId="10" fillId="5" borderId="3" xfId="0" applyFont="1" applyFill="1" applyBorder="1" applyAlignment="1">
      <alignment horizontal="center" vertical="center"/>
    </xf>
    <xf numFmtId="0" fontId="10" fillId="5" borderId="4" xfId="0" applyFont="1" applyFill="1" applyBorder="1" applyAlignment="1">
      <alignment vertical="center" wrapText="1"/>
    </xf>
    <xf numFmtId="0" fontId="4" fillId="0" borderId="45" xfId="0" applyFont="1" applyFill="1" applyBorder="1" applyAlignment="1">
      <alignment horizontal="center" vertical="center" wrapText="1"/>
    </xf>
    <xf numFmtId="0" fontId="31" fillId="0" borderId="53"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4" fillId="0" borderId="43" xfId="0" applyFont="1" applyFill="1" applyBorder="1"/>
    <xf numFmtId="0" fontId="10" fillId="0" borderId="38" xfId="0" applyFont="1" applyFill="1" applyBorder="1" applyAlignment="1">
      <alignment horizontal="center" vertical="center" wrapText="1"/>
    </xf>
    <xf numFmtId="0" fontId="5" fillId="0" borderId="38" xfId="0" applyFont="1" applyBorder="1"/>
    <xf numFmtId="0" fontId="8" fillId="5" borderId="53" xfId="0" applyFont="1" applyFill="1" applyBorder="1" applyAlignment="1">
      <alignment horizontal="center" vertical="center"/>
    </xf>
    <xf numFmtId="0" fontId="7" fillId="12" borderId="38" xfId="0" applyFont="1" applyFill="1" applyBorder="1" applyAlignment="1">
      <alignment horizontal="center"/>
    </xf>
    <xf numFmtId="0" fontId="8" fillId="5" borderId="53" xfId="0" applyFont="1" applyFill="1" applyBorder="1" applyAlignment="1">
      <alignment horizontal="center"/>
    </xf>
    <xf numFmtId="0" fontId="4" fillId="5" borderId="53" xfId="0" applyFont="1" applyFill="1" applyBorder="1" applyAlignment="1">
      <alignment wrapText="1"/>
    </xf>
    <xf numFmtId="0" fontId="10" fillId="12" borderId="38"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43" fillId="12" borderId="57" xfId="0" applyFont="1" applyFill="1" applyBorder="1" applyAlignment="1">
      <alignment horizontal="center" vertical="center"/>
    </xf>
    <xf numFmtId="0" fontId="10" fillId="12" borderId="39" xfId="0" applyFont="1" applyFill="1" applyBorder="1" applyAlignment="1">
      <alignment horizontal="center" vertical="center" wrapText="1"/>
    </xf>
    <xf numFmtId="0" fontId="10" fillId="12" borderId="38" xfId="0" applyFont="1" applyFill="1" applyBorder="1" applyAlignment="1">
      <alignment horizontal="center"/>
    </xf>
    <xf numFmtId="0" fontId="10" fillId="12" borderId="38" xfId="0" applyFont="1" applyFill="1" applyBorder="1" applyAlignment="1">
      <alignment horizontal="center" vertical="center"/>
    </xf>
    <xf numFmtId="0" fontId="10" fillId="12" borderId="57" xfId="0" applyFont="1" applyFill="1" applyBorder="1" applyAlignment="1">
      <alignment horizontal="center"/>
    </xf>
    <xf numFmtId="0" fontId="10" fillId="12" borderId="9" xfId="0" applyFont="1" applyFill="1" applyBorder="1" applyAlignment="1">
      <alignment horizontal="center" vertical="center" wrapText="1"/>
    </xf>
    <xf numFmtId="0" fontId="10" fillId="12" borderId="61" xfId="0" applyFont="1" applyFill="1" applyBorder="1" applyAlignment="1">
      <alignment horizontal="center" wrapText="1"/>
    </xf>
    <xf numFmtId="0" fontId="10" fillId="12" borderId="10" xfId="0" applyFont="1" applyFill="1" applyBorder="1" applyAlignment="1">
      <alignment horizontal="center" wrapText="1"/>
    </xf>
    <xf numFmtId="0" fontId="10" fillId="12" borderId="1"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4" fillId="12" borderId="24" xfId="0" applyFont="1" applyFill="1" applyBorder="1" applyAlignment="1">
      <alignment horizontal="center" vertical="center"/>
    </xf>
    <xf numFmtId="0" fontId="4" fillId="12" borderId="79" xfId="0" applyFont="1" applyFill="1" applyBorder="1" applyAlignment="1">
      <alignment horizontal="center" wrapText="1"/>
    </xf>
    <xf numFmtId="0" fontId="4" fillId="12" borderId="26" xfId="0" applyFont="1" applyFill="1" applyBorder="1" applyAlignment="1">
      <alignment horizontal="center" wrapText="1"/>
    </xf>
    <xf numFmtId="0" fontId="4" fillId="12" borderId="12" xfId="0" applyFont="1" applyFill="1" applyBorder="1" applyAlignment="1">
      <alignment horizontal="center" vertical="center"/>
    </xf>
    <xf numFmtId="0" fontId="4" fillId="12" borderId="13" xfId="0" applyFont="1" applyFill="1" applyBorder="1" applyAlignment="1">
      <alignment horizontal="center" vertical="center" wrapText="1"/>
    </xf>
    <xf numFmtId="0" fontId="4" fillId="12" borderId="38" xfId="0" applyFont="1" applyFill="1" applyBorder="1" applyAlignment="1">
      <alignment horizontal="center"/>
    </xf>
    <xf numFmtId="0" fontId="4" fillId="0" borderId="21" xfId="0" applyFont="1" applyBorder="1" applyAlignment="1">
      <alignment horizontal="justify" vertical="center" wrapText="1"/>
    </xf>
    <xf numFmtId="49" fontId="6" fillId="0" borderId="0" xfId="3" applyNumberFormat="1" applyFont="1" applyFill="1" applyBorder="1" applyAlignment="1">
      <alignment horizontal="center" vertical="center"/>
    </xf>
    <xf numFmtId="0" fontId="6" fillId="7" borderId="0" xfId="3" applyFont="1" applyFill="1" applyBorder="1" applyAlignment="1">
      <alignment horizontal="left" vertical="center" wrapText="1"/>
    </xf>
    <xf numFmtId="0" fontId="5" fillId="0" borderId="0" xfId="3" applyFont="1" applyFill="1" applyBorder="1" applyAlignment="1">
      <alignment horizontal="left" vertical="center" wrapText="1"/>
    </xf>
    <xf numFmtId="49" fontId="4" fillId="9" borderId="43" xfId="0" applyNumberFormat="1" applyFont="1" applyFill="1" applyBorder="1" applyAlignment="1">
      <alignment horizontal="center" vertical="center" wrapText="1"/>
    </xf>
    <xf numFmtId="49" fontId="4" fillId="9" borderId="41" xfId="0" applyNumberFormat="1" applyFont="1" applyFill="1" applyBorder="1" applyAlignment="1">
      <alignment horizontal="center" vertical="center" wrapText="1"/>
    </xf>
    <xf numFmtId="49" fontId="10" fillId="5" borderId="38" xfId="0" applyNumberFormat="1" applyFont="1" applyFill="1" applyBorder="1" applyAlignment="1">
      <alignment horizontal="center" vertical="center" wrapText="1"/>
    </xf>
    <xf numFmtId="49" fontId="10" fillId="0" borderId="50" xfId="0" applyNumberFormat="1" applyFont="1" applyBorder="1" applyAlignment="1">
      <alignment horizontal="center" vertical="center" wrapText="1"/>
    </xf>
    <xf numFmtId="0" fontId="4" fillId="12" borderId="52" xfId="0" applyFont="1" applyFill="1" applyBorder="1" applyAlignment="1">
      <alignment horizontal="center" vertical="center" wrapText="1"/>
    </xf>
    <xf numFmtId="0" fontId="48" fillId="0" borderId="0" xfId="0" applyFont="1"/>
    <xf numFmtId="49" fontId="10" fillId="0" borderId="38" xfId="0" applyNumberFormat="1" applyFont="1" applyBorder="1" applyAlignment="1">
      <alignment horizontal="center" vertical="center" wrapText="1"/>
    </xf>
    <xf numFmtId="49" fontId="4" fillId="9" borderId="45" xfId="0" applyNumberFormat="1" applyFont="1" applyFill="1" applyBorder="1" applyAlignment="1">
      <alignment horizontal="center" vertical="center" wrapText="1"/>
    </xf>
    <xf numFmtId="0" fontId="10" fillId="5" borderId="38" xfId="0" applyFont="1" applyFill="1" applyBorder="1" applyAlignment="1">
      <alignment vertical="center" wrapText="1"/>
    </xf>
    <xf numFmtId="0" fontId="4" fillId="5" borderId="36"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0" borderId="0" xfId="0" applyFont="1" applyAlignment="1">
      <alignment vertical="center"/>
    </xf>
    <xf numFmtId="49" fontId="49" fillId="9" borderId="0" xfId="0" applyNumberFormat="1" applyFont="1" applyFill="1" applyBorder="1" applyAlignment="1">
      <alignment horizontal="left" vertical="center"/>
    </xf>
    <xf numFmtId="49" fontId="10" fillId="5" borderId="3" xfId="0" applyNumberFormat="1" applyFont="1" applyFill="1" applyBorder="1" applyAlignment="1">
      <alignment horizontal="center" vertical="center" wrapText="1"/>
    </xf>
    <xf numFmtId="0" fontId="31" fillId="0" borderId="57" xfId="0" applyFont="1" applyFill="1" applyBorder="1" applyAlignment="1">
      <alignment vertical="center" wrapText="1"/>
    </xf>
    <xf numFmtId="0" fontId="31" fillId="0" borderId="75" xfId="0" applyFont="1" applyBorder="1" applyAlignment="1">
      <alignment vertical="center" wrapText="1"/>
    </xf>
    <xf numFmtId="49" fontId="4" fillId="0" borderId="53" xfId="0" applyNumberFormat="1" applyFont="1" applyBorder="1" applyAlignment="1">
      <alignment horizontal="center" vertical="center" wrapText="1"/>
    </xf>
    <xf numFmtId="0" fontId="10" fillId="5" borderId="30" xfId="0" applyFont="1" applyFill="1" applyBorder="1" applyAlignment="1">
      <alignment vertical="center" wrapText="1"/>
    </xf>
    <xf numFmtId="49" fontId="10" fillId="5" borderId="47" xfId="0" applyNumberFormat="1" applyFont="1" applyFill="1" applyBorder="1" applyAlignment="1">
      <alignment horizontal="center" vertical="center" wrapText="1"/>
    </xf>
    <xf numFmtId="49" fontId="31" fillId="9" borderId="43" xfId="0" applyNumberFormat="1" applyFont="1" applyFill="1" applyBorder="1" applyAlignment="1">
      <alignment horizontal="center" vertical="center" wrapText="1"/>
    </xf>
    <xf numFmtId="0" fontId="31" fillId="0" borderId="53" xfId="0" applyFont="1" applyBorder="1" applyAlignment="1">
      <alignment vertical="center" wrapText="1"/>
    </xf>
    <xf numFmtId="49" fontId="31" fillId="9" borderId="53" xfId="0" applyNumberFormat="1" applyFont="1" applyFill="1" applyBorder="1" applyAlignment="1">
      <alignment horizontal="center" vertical="center" wrapText="1"/>
    </xf>
    <xf numFmtId="0" fontId="10" fillId="5" borderId="27" xfId="0" applyFont="1" applyFill="1" applyBorder="1" applyAlignment="1">
      <alignment vertical="center" wrapText="1"/>
    </xf>
    <xf numFmtId="49" fontId="10" fillId="5" borderId="50" xfId="0" applyNumberFormat="1" applyFont="1" applyFill="1" applyBorder="1" applyAlignment="1">
      <alignment horizontal="center" vertical="center" wrapText="1"/>
    </xf>
    <xf numFmtId="0" fontId="4" fillId="12" borderId="11" xfId="0" applyFont="1" applyFill="1" applyBorder="1" applyAlignment="1">
      <alignment horizontal="center" vertical="center" wrapText="1"/>
    </xf>
    <xf numFmtId="0" fontId="6" fillId="0" borderId="43" xfId="0" applyFont="1" applyBorder="1" applyAlignment="1">
      <alignment vertical="center"/>
    </xf>
    <xf numFmtId="0" fontId="6" fillId="0" borderId="80" xfId="0" applyFont="1" applyBorder="1" applyAlignment="1">
      <alignment wrapText="1"/>
    </xf>
    <xf numFmtId="0" fontId="6" fillId="0" borderId="45" xfId="0" applyFont="1" applyBorder="1" applyAlignment="1">
      <alignment horizontal="center" vertical="center"/>
    </xf>
    <xf numFmtId="0" fontId="6" fillId="0" borderId="59" xfId="0" applyFont="1" applyBorder="1" applyAlignment="1">
      <alignment wrapText="1"/>
    </xf>
    <xf numFmtId="0" fontId="6" fillId="0" borderId="53" xfId="0" applyFont="1" applyBorder="1" applyAlignment="1">
      <alignment horizontal="center" vertical="center"/>
    </xf>
    <xf numFmtId="0" fontId="4" fillId="12" borderId="19" xfId="0" applyFont="1" applyFill="1" applyBorder="1" applyAlignment="1">
      <alignment horizontal="center"/>
    </xf>
    <xf numFmtId="0" fontId="4" fillId="12" borderId="49" xfId="0" applyFont="1" applyFill="1" applyBorder="1" applyAlignment="1">
      <alignment horizontal="center"/>
    </xf>
    <xf numFmtId="0" fontId="4" fillId="12" borderId="23" xfId="0" applyFont="1" applyFill="1" applyBorder="1" applyAlignment="1">
      <alignment horizontal="center"/>
    </xf>
    <xf numFmtId="0" fontId="10" fillId="12" borderId="52" xfId="0" applyFont="1" applyFill="1" applyBorder="1" applyAlignment="1">
      <alignment horizontal="center" vertical="center" wrapText="1"/>
    </xf>
    <xf numFmtId="0" fontId="50" fillId="0" borderId="0" xfId="0" applyFont="1" applyAlignment="1">
      <alignment vertical="center"/>
    </xf>
    <xf numFmtId="0" fontId="4" fillId="12" borderId="28" xfId="0" applyFont="1" applyFill="1" applyBorder="1" applyAlignment="1">
      <alignment horizontal="center" vertical="center"/>
    </xf>
    <xf numFmtId="0" fontId="10" fillId="0" borderId="0" xfId="0" applyFont="1" applyFill="1"/>
    <xf numFmtId="0" fontId="4" fillId="0" borderId="0" xfId="0" applyFont="1" applyFill="1"/>
    <xf numFmtId="9" fontId="10" fillId="12" borderId="37" xfId="0" applyNumberFormat="1" applyFont="1" applyFill="1" applyBorder="1" applyAlignment="1">
      <alignment horizontal="center" vertical="center" wrapText="1"/>
    </xf>
    <xf numFmtId="9" fontId="10" fillId="12" borderId="4" xfId="0" applyNumberFormat="1" applyFont="1" applyFill="1" applyBorder="1" applyAlignment="1">
      <alignment horizontal="center" vertical="center" wrapText="1"/>
    </xf>
    <xf numFmtId="9" fontId="5" fillId="12" borderId="4" xfId="0" applyNumberFormat="1" applyFont="1" applyFill="1" applyBorder="1" applyAlignment="1">
      <alignment horizontal="center" vertical="center" wrapText="1"/>
    </xf>
    <xf numFmtId="0" fontId="4" fillId="12" borderId="37" xfId="0" applyFont="1" applyFill="1" applyBorder="1" applyAlignment="1">
      <alignment horizontal="center" vertical="center"/>
    </xf>
    <xf numFmtId="0" fontId="6" fillId="0" borderId="41" xfId="0" applyFont="1" applyFill="1" applyBorder="1" applyAlignment="1">
      <alignment vertical="center" wrapText="1"/>
    </xf>
    <xf numFmtId="0" fontId="6" fillId="0" borderId="43" xfId="0" applyFont="1" applyFill="1" applyBorder="1" applyAlignment="1">
      <alignment horizontal="left" vertical="center" wrapText="1"/>
    </xf>
    <xf numFmtId="0" fontId="4" fillId="0" borderId="54" xfId="0" applyFont="1" applyFill="1" applyBorder="1" applyAlignment="1">
      <alignment horizontal="center" vertical="center" wrapText="1"/>
    </xf>
    <xf numFmtId="0" fontId="6" fillId="0" borderId="54" xfId="0" applyFont="1" applyFill="1" applyBorder="1" applyAlignment="1">
      <alignment horizontal="left" vertical="center" wrapText="1"/>
    </xf>
    <xf numFmtId="0" fontId="4" fillId="12" borderId="54" xfId="0" applyFont="1" applyFill="1" applyBorder="1" applyAlignment="1">
      <alignment horizontal="center" vertical="center" wrapText="1"/>
    </xf>
    <xf numFmtId="0" fontId="31" fillId="5" borderId="38" xfId="0" applyFont="1" applyFill="1" applyBorder="1" applyAlignment="1">
      <alignment horizontal="center" vertical="center" wrapText="1"/>
    </xf>
    <xf numFmtId="0" fontId="4" fillId="0" borderId="41" xfId="0" applyFont="1" applyFill="1" applyBorder="1" applyAlignment="1">
      <alignment horizontal="left" vertical="center" wrapText="1"/>
    </xf>
    <xf numFmtId="0" fontId="4" fillId="0" borderId="0" xfId="0" applyFont="1" applyFill="1" applyAlignment="1">
      <alignment horizontal="right"/>
    </xf>
    <xf numFmtId="0" fontId="41" fillId="12" borderId="11" xfId="0" applyFont="1" applyFill="1" applyBorder="1" applyAlignment="1">
      <alignment horizontal="center" vertical="center" wrapText="1"/>
    </xf>
    <xf numFmtId="0" fontId="41" fillId="12" borderId="12" xfId="0" applyFont="1" applyFill="1" applyBorder="1" applyAlignment="1">
      <alignment horizontal="center" vertical="center" wrapText="1"/>
    </xf>
    <xf numFmtId="0" fontId="10" fillId="12" borderId="13" xfId="0" applyFont="1" applyFill="1" applyBorder="1" applyAlignment="1">
      <alignment horizontal="center"/>
    </xf>
    <xf numFmtId="0" fontId="37" fillId="12" borderId="39" xfId="0" applyFont="1" applyFill="1" applyBorder="1" applyAlignment="1">
      <alignment horizontal="center" vertical="center" wrapText="1"/>
    </xf>
    <xf numFmtId="0" fontId="37" fillId="12" borderId="6" xfId="0" applyFont="1" applyFill="1" applyBorder="1" applyAlignment="1">
      <alignment horizontal="center" vertical="center" wrapText="1"/>
    </xf>
    <xf numFmtId="0" fontId="37" fillId="12" borderId="14" xfId="0" applyFont="1" applyFill="1" applyBorder="1" applyAlignment="1">
      <alignment horizontal="center" vertical="center" wrapText="1"/>
    </xf>
    <xf numFmtId="0" fontId="4" fillId="12" borderId="5" xfId="0" applyFont="1" applyFill="1" applyBorder="1" applyAlignment="1">
      <alignment horizontal="center"/>
    </xf>
    <xf numFmtId="0" fontId="37" fillId="0" borderId="75" xfId="0" applyFont="1" applyFill="1" applyBorder="1" applyAlignment="1">
      <alignment horizontal="center" vertical="center" wrapText="1"/>
    </xf>
    <xf numFmtId="0" fontId="37" fillId="0" borderId="53" xfId="0" applyFont="1" applyFill="1" applyBorder="1" applyAlignment="1">
      <alignment vertical="center" wrapText="1"/>
    </xf>
    <xf numFmtId="0" fontId="37" fillId="0" borderId="45" xfId="0" applyFont="1" applyFill="1" applyBorder="1" applyAlignment="1">
      <alignment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10" fillId="5" borderId="65" xfId="0" applyFont="1" applyFill="1" applyBorder="1" applyAlignment="1">
      <alignment vertical="center"/>
    </xf>
    <xf numFmtId="0" fontId="41" fillId="5" borderId="39" xfId="0" applyFont="1" applyFill="1" applyBorder="1" applyAlignment="1">
      <alignment horizontal="center" vertical="center" wrapText="1"/>
    </xf>
    <xf numFmtId="0" fontId="41" fillId="5" borderId="38"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4" fillId="0" borderId="34" xfId="0" applyFont="1" applyBorder="1"/>
    <xf numFmtId="0" fontId="10" fillId="5" borderId="35" xfId="0" applyFont="1" applyFill="1" applyBorder="1" applyAlignment="1">
      <alignment horizontal="left" vertical="center" wrapText="1"/>
    </xf>
    <xf numFmtId="0" fontId="10" fillId="0" borderId="38" xfId="0" applyFont="1" applyBorder="1" applyAlignment="1">
      <alignment horizontal="left" vertical="center" wrapText="1"/>
    </xf>
    <xf numFmtId="0" fontId="5" fillId="5" borderId="52" xfId="0" applyFont="1" applyFill="1" applyBorder="1" applyAlignment="1">
      <alignment horizontal="left" wrapText="1"/>
    </xf>
    <xf numFmtId="0" fontId="10" fillId="12" borderId="38" xfId="0" applyFont="1" applyFill="1" applyBorder="1" applyAlignment="1">
      <alignment horizontal="left" vertical="center" wrapText="1"/>
    </xf>
    <xf numFmtId="0" fontId="10" fillId="12" borderId="39" xfId="0" applyFont="1" applyFill="1" applyBorder="1" applyAlignment="1">
      <alignment horizontal="left"/>
    </xf>
    <xf numFmtId="0" fontId="4" fillId="0" borderId="41" xfId="0" applyFont="1" applyBorder="1" applyAlignment="1">
      <alignment horizontal="center"/>
    </xf>
    <xf numFmtId="0" fontId="4" fillId="0" borderId="41" xfId="0" applyFont="1" applyBorder="1" applyAlignment="1">
      <alignment horizontal="left" vertical="center"/>
    </xf>
    <xf numFmtId="0" fontId="41" fillId="12" borderId="54" xfId="0" applyFont="1" applyFill="1" applyBorder="1" applyAlignment="1">
      <alignment horizontal="center" vertical="center" wrapText="1"/>
    </xf>
    <xf numFmtId="0" fontId="41" fillId="12" borderId="56" xfId="0" applyFont="1" applyFill="1" applyBorder="1" applyAlignment="1">
      <alignment vertical="center"/>
    </xf>
    <xf numFmtId="0" fontId="4" fillId="0" borderId="14" xfId="0" applyFont="1" applyBorder="1" applyAlignment="1">
      <alignment horizontal="left" vertical="center" wrapText="1"/>
    </xf>
    <xf numFmtId="0" fontId="4" fillId="0" borderId="41" xfId="0" applyFont="1" applyBorder="1"/>
    <xf numFmtId="0" fontId="4" fillId="0" borderId="45" xfId="0" applyFont="1" applyBorder="1"/>
    <xf numFmtId="0" fontId="4" fillId="0" borderId="54" xfId="0" applyFont="1" applyBorder="1"/>
    <xf numFmtId="0" fontId="4" fillId="0" borderId="45" xfId="0" applyFont="1" applyBorder="1" applyAlignment="1">
      <alignment horizontal="center"/>
    </xf>
    <xf numFmtId="0" fontId="4" fillId="0" borderId="54" xfId="0" applyFont="1" applyBorder="1" applyAlignment="1">
      <alignment horizontal="center"/>
    </xf>
    <xf numFmtId="0" fontId="4" fillId="0" borderId="53" xfId="0" applyFont="1" applyBorder="1" applyAlignment="1">
      <alignment horizontal="center"/>
    </xf>
    <xf numFmtId="0" fontId="5" fillId="0" borderId="43" xfId="0" applyFont="1" applyFill="1" applyBorder="1" applyAlignment="1">
      <alignment wrapText="1"/>
    </xf>
    <xf numFmtId="0" fontId="10" fillId="0" borderId="27" xfId="0" applyFont="1" applyBorder="1" applyAlignment="1">
      <alignment vertical="center" wrapText="1"/>
    </xf>
    <xf numFmtId="0" fontId="4" fillId="9" borderId="77" xfId="0" applyFont="1" applyFill="1" applyBorder="1" applyAlignment="1">
      <alignment horizontal="left" vertical="center" wrapText="1" indent="1"/>
    </xf>
    <xf numFmtId="0" fontId="4" fillId="9" borderId="66" xfId="0" applyFont="1" applyFill="1" applyBorder="1" applyAlignment="1">
      <alignment horizontal="left" vertical="center" wrapText="1" indent="1"/>
    </xf>
    <xf numFmtId="0" fontId="4" fillId="9" borderId="78" xfId="0" applyFont="1" applyFill="1" applyBorder="1" applyAlignment="1">
      <alignment horizontal="left" vertical="center" wrapText="1" indent="1"/>
    </xf>
    <xf numFmtId="0" fontId="10" fillId="0" borderId="39" xfId="0" applyFont="1" applyBorder="1" applyAlignment="1">
      <alignment vertical="center" wrapText="1"/>
    </xf>
    <xf numFmtId="0" fontId="4" fillId="5" borderId="14"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0" borderId="57" xfId="0" applyFont="1" applyFill="1" applyBorder="1" applyAlignment="1">
      <alignment horizontal="left" vertical="center"/>
    </xf>
    <xf numFmtId="0" fontId="10" fillId="12" borderId="9" xfId="0" applyFont="1" applyFill="1" applyBorder="1" applyAlignment="1">
      <alignment horizontal="center" vertical="center"/>
    </xf>
    <xf numFmtId="0" fontId="4" fillId="12" borderId="11" xfId="0" applyFont="1" applyFill="1" applyBorder="1" applyAlignment="1">
      <alignment horizontal="center" vertical="center"/>
    </xf>
    <xf numFmtId="0" fontId="4" fillId="12" borderId="13" xfId="0" applyFont="1" applyFill="1" applyBorder="1" applyAlignment="1">
      <alignment horizontal="center" vertical="center"/>
    </xf>
    <xf numFmtId="0" fontId="4" fillId="12" borderId="57" xfId="0" applyFont="1" applyFill="1" applyBorder="1" applyAlignment="1">
      <alignment horizontal="center" vertical="center" wrapText="1"/>
    </xf>
    <xf numFmtId="0" fontId="6" fillId="0" borderId="76" xfId="0" applyFont="1" applyBorder="1" applyAlignment="1">
      <alignment vertical="center" wrapText="1"/>
    </xf>
    <xf numFmtId="0" fontId="6" fillId="0" borderId="63" xfId="0" applyFont="1" applyBorder="1" applyAlignment="1">
      <alignment vertical="center" wrapText="1"/>
    </xf>
    <xf numFmtId="0" fontId="6" fillId="0" borderId="62" xfId="0" applyFont="1" applyBorder="1" applyAlignment="1">
      <alignment horizontal="left" vertical="center" wrapText="1"/>
    </xf>
    <xf numFmtId="0" fontId="6" fillId="0" borderId="62" xfId="0" applyFont="1" applyBorder="1" applyAlignment="1">
      <alignment vertical="center"/>
    </xf>
    <xf numFmtId="0" fontId="6" fillId="0" borderId="62" xfId="0" applyFont="1" applyBorder="1" applyAlignment="1">
      <alignment vertical="center" wrapText="1"/>
    </xf>
    <xf numFmtId="0" fontId="6" fillId="0" borderId="80" xfId="0" applyFont="1" applyBorder="1" applyAlignment="1">
      <alignment vertical="center" wrapText="1"/>
    </xf>
    <xf numFmtId="0" fontId="5" fillId="5" borderId="24" xfId="0" applyFont="1" applyFill="1" applyBorder="1" applyAlignment="1">
      <alignment horizontal="center"/>
    </xf>
    <xf numFmtId="0" fontId="5" fillId="5" borderId="35" xfId="0" applyFont="1" applyFill="1" applyBorder="1" applyAlignment="1">
      <alignment horizontal="left" vertical="center" wrapText="1"/>
    </xf>
    <xf numFmtId="0" fontId="6" fillId="0" borderId="53" xfId="0" applyFont="1" applyBorder="1" applyAlignment="1">
      <alignment vertical="center"/>
    </xf>
    <xf numFmtId="0" fontId="6" fillId="0" borderId="43" xfId="0" applyFont="1" applyBorder="1" applyAlignment="1">
      <alignment horizontal="left" vertical="center"/>
    </xf>
    <xf numFmtId="0" fontId="6" fillId="0" borderId="43" xfId="0" applyFont="1" applyBorder="1" applyAlignment="1">
      <alignment horizontal="left" vertical="center" wrapText="1"/>
    </xf>
    <xf numFmtId="0" fontId="6" fillId="0" borderId="43" xfId="0" applyFont="1" applyBorder="1" applyAlignment="1">
      <alignment vertical="center" wrapText="1"/>
    </xf>
    <xf numFmtId="0" fontId="6" fillId="0" borderId="45" xfId="0" applyFont="1" applyBorder="1" applyAlignment="1">
      <alignment vertical="center" wrapText="1"/>
    </xf>
    <xf numFmtId="0" fontId="6" fillId="0" borderId="12" xfId="0" applyFont="1" applyBorder="1" applyAlignment="1">
      <alignment vertical="center" wrapText="1"/>
    </xf>
    <xf numFmtId="0" fontId="6" fillId="0" borderId="66" xfId="0" applyFont="1" applyBorder="1" applyAlignment="1">
      <alignment horizontal="center" vertical="center"/>
    </xf>
    <xf numFmtId="0" fontId="6" fillId="0" borderId="66" xfId="0" applyFont="1" applyBorder="1" applyAlignment="1">
      <alignment horizontal="left" vertical="center" wrapText="1"/>
    </xf>
    <xf numFmtId="0" fontId="6" fillId="0" borderId="74" xfId="0" applyFont="1" applyBorder="1" applyAlignment="1">
      <alignment horizontal="center" vertical="center"/>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35" fillId="5" borderId="14" xfId="0" applyFont="1" applyFill="1" applyBorder="1" applyAlignment="1">
      <alignment horizontal="center" vertical="center" wrapText="1"/>
    </xf>
    <xf numFmtId="0" fontId="35" fillId="5" borderId="15"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Border="1" applyAlignment="1">
      <alignment horizontal="left" vertical="center" wrapText="1"/>
    </xf>
    <xf numFmtId="0" fontId="6" fillId="0" borderId="17" xfId="0" applyFont="1" applyBorder="1" applyAlignment="1">
      <alignment horizontal="center" vertical="center" wrapText="1"/>
    </xf>
    <xf numFmtId="0" fontId="6" fillId="0" borderId="18" xfId="0" applyFont="1" applyBorder="1" applyAlignment="1">
      <alignment horizontal="left"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Fill="1" applyBorder="1" applyAlignment="1">
      <alignment horizontal="left" vertical="center" wrapText="1"/>
    </xf>
    <xf numFmtId="0" fontId="5" fillId="5" borderId="38" xfId="0" applyFont="1" applyFill="1" applyBorder="1" applyAlignment="1">
      <alignment horizontal="center" wrapText="1"/>
    </xf>
    <xf numFmtId="0" fontId="6" fillId="5" borderId="39" xfId="0" applyFont="1" applyFill="1" applyBorder="1" applyAlignment="1">
      <alignment vertical="center" wrapText="1"/>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5" fillId="5" borderId="50" xfId="0" applyFont="1" applyFill="1" applyBorder="1" applyAlignment="1">
      <alignment horizontal="center" wrapText="1"/>
    </xf>
    <xf numFmtId="0" fontId="35" fillId="5" borderId="29" xfId="0" applyFont="1" applyFill="1" applyBorder="1" applyAlignment="1">
      <alignment horizontal="center" vertical="center" wrapText="1"/>
    </xf>
    <xf numFmtId="0" fontId="6" fillId="0" borderId="75" xfId="0" applyFont="1" applyBorder="1" applyAlignment="1">
      <alignment vertical="center" wrapText="1"/>
    </xf>
    <xf numFmtId="0" fontId="6" fillId="0" borderId="53" xfId="0" applyFont="1" applyBorder="1" applyAlignment="1">
      <alignment vertical="center" wrapText="1"/>
    </xf>
    <xf numFmtId="0" fontId="6" fillId="0" borderId="66" xfId="0" applyFont="1" applyBorder="1" applyAlignment="1">
      <alignment vertical="center" wrapText="1"/>
    </xf>
    <xf numFmtId="0" fontId="6" fillId="0" borderId="74" xfId="0" applyFont="1" applyBorder="1" applyAlignment="1">
      <alignment vertical="center" wrapText="1"/>
    </xf>
    <xf numFmtId="0" fontId="6" fillId="0" borderId="54" xfId="0" applyFont="1" applyBorder="1" applyAlignment="1">
      <alignment vertical="center" wrapText="1"/>
    </xf>
    <xf numFmtId="0" fontId="6" fillId="0" borderId="77" xfId="0" applyFont="1" applyFill="1" applyBorder="1" applyAlignment="1">
      <alignment horizontal="left" wrapText="1"/>
    </xf>
    <xf numFmtId="0" fontId="6" fillId="0" borderId="32" xfId="0" applyFont="1" applyFill="1" applyBorder="1" applyAlignment="1">
      <alignment horizontal="left" wrapText="1"/>
    </xf>
    <xf numFmtId="0" fontId="10" fillId="0" borderId="0" xfId="0" applyFont="1" applyAlignment="1">
      <alignment horizontal="center"/>
    </xf>
    <xf numFmtId="0" fontId="5" fillId="5" borderId="35" xfId="0" applyFont="1" applyFill="1" applyBorder="1" applyAlignment="1">
      <alignment horizontal="center" vertical="center"/>
    </xf>
    <xf numFmtId="0" fontId="5" fillId="0" borderId="0" xfId="0" applyFont="1" applyAlignment="1">
      <alignment horizontal="center"/>
    </xf>
    <xf numFmtId="0" fontId="18" fillId="0" borderId="0" xfId="2" applyFont="1" applyAlignment="1">
      <alignment horizontal="center"/>
    </xf>
    <xf numFmtId="0" fontId="10" fillId="12" borderId="50"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4" fillId="12" borderId="26" xfId="0" applyFont="1" applyFill="1" applyBorder="1" applyAlignment="1">
      <alignment horizontal="center" vertical="center" wrapText="1"/>
    </xf>
    <xf numFmtId="0" fontId="10" fillId="5" borderId="50"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12" borderId="39" xfId="0" applyFont="1" applyFill="1" applyBorder="1" applyAlignment="1">
      <alignment horizontal="center"/>
    </xf>
    <xf numFmtId="0" fontId="4" fillId="0" borderId="0" xfId="0" applyFont="1" applyBorder="1"/>
    <xf numFmtId="0" fontId="10" fillId="12" borderId="36" xfId="0" applyFont="1" applyFill="1" applyBorder="1" applyAlignment="1">
      <alignment horizontal="center" vertical="center" wrapText="1"/>
    </xf>
    <xf numFmtId="0" fontId="4" fillId="0" borderId="0" xfId="0" applyFont="1" applyFill="1" applyBorder="1" applyAlignment="1">
      <alignment horizontal="left" vertical="center"/>
    </xf>
    <xf numFmtId="0" fontId="10" fillId="12" borderId="4" xfId="0" applyFont="1" applyFill="1" applyBorder="1" applyAlignment="1">
      <alignment horizontal="center" vertical="center" wrapText="1"/>
    </xf>
    <xf numFmtId="0" fontId="5" fillId="0" borderId="0" xfId="0" applyFont="1" applyAlignment="1">
      <alignment horizontal="center" vertical="center" wrapText="1"/>
    </xf>
    <xf numFmtId="0" fontId="4" fillId="0" borderId="13" xfId="0" applyFont="1" applyBorder="1" applyAlignment="1">
      <alignment horizontal="left" vertical="center" wrapText="1"/>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54" fillId="0" borderId="0" xfId="0" applyFont="1" applyBorder="1" applyAlignment="1">
      <alignment vertical="center"/>
    </xf>
    <xf numFmtId="3" fontId="37" fillId="0" borderId="55" xfId="0" applyNumberFormat="1" applyFont="1" applyFill="1" applyBorder="1" applyAlignment="1">
      <alignment vertical="center"/>
    </xf>
    <xf numFmtId="3" fontId="37" fillId="0" borderId="62" xfId="0" applyNumberFormat="1" applyFont="1" applyFill="1" applyBorder="1" applyAlignment="1">
      <alignment vertical="center"/>
    </xf>
    <xf numFmtId="3" fontId="37" fillId="0" borderId="56" xfId="0" applyNumberFormat="1" applyFont="1" applyFill="1" applyBorder="1" applyAlignment="1">
      <alignment vertical="center"/>
    </xf>
    <xf numFmtId="3" fontId="37" fillId="12" borderId="56" xfId="0" applyNumberFormat="1" applyFont="1" applyFill="1" applyBorder="1" applyAlignment="1">
      <alignment vertical="center"/>
    </xf>
    <xf numFmtId="3" fontId="37" fillId="0" borderId="52" xfId="0" applyNumberFormat="1" applyFont="1" applyFill="1" applyBorder="1" applyAlignment="1">
      <alignment vertical="center"/>
    </xf>
    <xf numFmtId="10" fontId="37" fillId="0" borderId="34" xfId="0" applyNumberFormat="1" applyFont="1" applyFill="1" applyBorder="1" applyAlignment="1">
      <alignment vertical="center"/>
    </xf>
    <xf numFmtId="10" fontId="37" fillId="0" borderId="62" xfId="0" applyNumberFormat="1" applyFont="1" applyFill="1" applyBorder="1" applyAlignment="1">
      <alignment horizontal="right" vertical="center"/>
    </xf>
    <xf numFmtId="10" fontId="37" fillId="0" borderId="52" xfId="0" applyNumberFormat="1" applyFont="1" applyFill="1" applyBorder="1" applyAlignment="1">
      <alignment vertical="center"/>
    </xf>
    <xf numFmtId="0" fontId="0" fillId="0" borderId="30" xfId="0" applyBorder="1"/>
    <xf numFmtId="0" fontId="41" fillId="0" borderId="52" xfId="0" applyFont="1" applyFill="1" applyBorder="1" applyAlignment="1">
      <alignment horizontal="left" vertical="center"/>
    </xf>
    <xf numFmtId="0" fontId="41" fillId="0" borderId="60" xfId="0" applyFont="1" applyFill="1" applyBorder="1" applyAlignment="1">
      <alignment horizontal="left" vertical="center"/>
    </xf>
    <xf numFmtId="10" fontId="41" fillId="0" borderId="60" xfId="0" applyNumberFormat="1" applyFont="1" applyFill="1" applyBorder="1" applyAlignment="1">
      <alignment vertical="center"/>
    </xf>
    <xf numFmtId="0" fontId="37" fillId="0" borderId="65" xfId="0" applyFont="1" applyFill="1" applyBorder="1" applyAlignment="1">
      <alignment horizontal="left" vertical="center"/>
    </xf>
    <xf numFmtId="3" fontId="41" fillId="0" borderId="62" xfId="0" applyNumberFormat="1" applyFont="1" applyFill="1" applyBorder="1" applyAlignment="1">
      <alignment vertical="center"/>
    </xf>
    <xf numFmtId="0" fontId="6" fillId="5" borderId="60" xfId="0" applyFont="1" applyFill="1" applyBorder="1" applyAlignment="1">
      <alignment horizontal="left" vertical="center"/>
    </xf>
    <xf numFmtId="10" fontId="6" fillId="0" borderId="62" xfId="0" applyNumberFormat="1" applyFont="1" applyFill="1" applyBorder="1" applyAlignment="1">
      <alignment horizontal="right" vertical="center" wrapText="1"/>
    </xf>
    <xf numFmtId="3" fontId="6" fillId="0" borderId="62" xfId="0" applyNumberFormat="1" applyFont="1" applyFill="1" applyBorder="1" applyAlignment="1">
      <alignment horizontal="right" vertical="center" wrapText="1"/>
    </xf>
    <xf numFmtId="3" fontId="6" fillId="0" borderId="65" xfId="0" applyNumberFormat="1" applyFont="1" applyFill="1" applyBorder="1" applyAlignment="1">
      <alignment horizontal="right" vertical="center" wrapText="1"/>
    </xf>
    <xf numFmtId="3" fontId="5" fillId="0" borderId="56" xfId="0" applyNumberFormat="1" applyFont="1" applyFill="1" applyBorder="1" applyAlignment="1">
      <alignment horizontal="right" vertical="center" wrapText="1"/>
    </xf>
    <xf numFmtId="0" fontId="4" fillId="0" borderId="8" xfId="0" applyFont="1" applyBorder="1" applyAlignment="1">
      <alignment vertical="top" wrapText="1"/>
    </xf>
    <xf numFmtId="0" fontId="4" fillId="0" borderId="10" xfId="0" applyFont="1" applyBorder="1" applyAlignment="1">
      <alignment horizontal="left" vertical="top" wrapText="1"/>
    </xf>
    <xf numFmtId="0" fontId="4" fillId="0" borderId="0" xfId="0" applyFont="1" applyAlignment="1">
      <alignment vertical="top" wrapText="1"/>
    </xf>
    <xf numFmtId="0" fontId="6" fillId="0" borderId="10" xfId="0" applyFont="1" applyBorder="1" applyAlignment="1">
      <alignment vertical="center" wrapText="1"/>
    </xf>
    <xf numFmtId="0" fontId="6" fillId="0" borderId="10" xfId="0" applyFont="1" applyBorder="1" applyAlignment="1">
      <alignment horizontal="left" vertical="top" wrapText="1"/>
    </xf>
    <xf numFmtId="0" fontId="9" fillId="0" borderId="0" xfId="0" applyFont="1" applyAlignment="1">
      <alignment horizontal="center" vertical="justify" wrapText="1"/>
    </xf>
    <xf numFmtId="3" fontId="10" fillId="0" borderId="35" xfId="0" applyNumberFormat="1" applyFont="1" applyBorder="1" applyAlignment="1">
      <alignment horizontal="right" vertical="justify" wrapText="1"/>
    </xf>
    <xf numFmtId="3" fontId="13" fillId="2" borderId="68" xfId="0" applyNumberFormat="1" applyFont="1" applyFill="1" applyBorder="1" applyAlignment="1">
      <alignment horizontal="right" vertical="justify" wrapText="1"/>
    </xf>
    <xf numFmtId="3" fontId="13" fillId="6" borderId="61" xfId="0" applyNumberFormat="1" applyFont="1" applyFill="1" applyBorder="1" applyAlignment="1">
      <alignment horizontal="right" vertical="justify" wrapText="1"/>
    </xf>
    <xf numFmtId="3" fontId="13" fillId="0" borderId="61" xfId="0" applyNumberFormat="1" applyFont="1" applyFill="1" applyBorder="1" applyAlignment="1">
      <alignment horizontal="right" vertical="justify" wrapText="1"/>
    </xf>
    <xf numFmtId="3" fontId="13" fillId="0" borderId="61" xfId="0" applyNumberFormat="1" applyFont="1" applyFill="1" applyBorder="1" applyAlignment="1">
      <alignment horizontal="right"/>
    </xf>
    <xf numFmtId="3" fontId="15" fillId="0" borderId="61" xfId="0" applyNumberFormat="1" applyFont="1" applyFill="1" applyBorder="1" applyAlignment="1">
      <alignment horizontal="right" vertical="justify" wrapText="1"/>
    </xf>
    <xf numFmtId="3" fontId="12" fillId="2" borderId="61" xfId="0" applyNumberFormat="1" applyFont="1" applyFill="1" applyBorder="1" applyAlignment="1">
      <alignment horizontal="right" vertical="justify" wrapText="1"/>
    </xf>
    <xf numFmtId="3" fontId="12" fillId="0" borderId="61" xfId="0" applyNumberFormat="1" applyFont="1" applyFill="1" applyBorder="1" applyAlignment="1">
      <alignment horizontal="right" vertical="justify" wrapText="1"/>
    </xf>
    <xf numFmtId="3" fontId="13" fillId="0" borderId="61" xfId="0" applyNumberFormat="1" applyFont="1" applyFill="1" applyBorder="1" applyAlignment="1">
      <alignment horizontal="right" wrapText="1"/>
    </xf>
    <xf numFmtId="3" fontId="8" fillId="0" borderId="61" xfId="0" applyNumberFormat="1" applyFont="1" applyFill="1" applyBorder="1" applyAlignment="1">
      <alignment horizontal="right" vertical="justify" wrapText="1"/>
    </xf>
    <xf numFmtId="3" fontId="8" fillId="2" borderId="61" xfId="0" applyNumberFormat="1" applyFont="1" applyFill="1" applyBorder="1" applyAlignment="1">
      <alignment horizontal="right" vertical="justify" wrapText="1"/>
    </xf>
    <xf numFmtId="3" fontId="13" fillId="2" borderId="61" xfId="0" applyNumberFormat="1" applyFont="1" applyFill="1" applyBorder="1" applyAlignment="1">
      <alignment horizontal="right" vertical="justify" wrapText="1"/>
    </xf>
    <xf numFmtId="3" fontId="10" fillId="0" borderId="64" xfId="0" applyNumberFormat="1" applyFont="1" applyBorder="1" applyAlignment="1">
      <alignment horizontal="right" vertical="justify" wrapText="1"/>
    </xf>
    <xf numFmtId="3" fontId="13" fillId="0" borderId="61" xfId="0" applyNumberFormat="1" applyFont="1" applyBorder="1" applyAlignment="1">
      <alignment horizontal="right" vertical="justify" wrapText="1"/>
    </xf>
    <xf numFmtId="3" fontId="13" fillId="0" borderId="64" xfId="0" applyNumberFormat="1" applyFont="1" applyBorder="1" applyAlignment="1">
      <alignment horizontal="right"/>
    </xf>
    <xf numFmtId="3" fontId="8" fillId="2" borderId="12" xfId="0" applyNumberFormat="1" applyFont="1" applyFill="1" applyBorder="1" applyAlignment="1">
      <alignment horizontal="right" vertical="justify" wrapText="1"/>
    </xf>
    <xf numFmtId="3" fontId="6" fillId="0" borderId="43" xfId="0" applyNumberFormat="1" applyFont="1" applyBorder="1"/>
    <xf numFmtId="3" fontId="6" fillId="0" borderId="53" xfId="0" applyNumberFormat="1" applyFont="1" applyBorder="1"/>
    <xf numFmtId="3" fontId="6" fillId="0" borderId="43" xfId="0" applyNumberFormat="1" applyFont="1" applyBorder="1" applyAlignment="1">
      <alignment wrapText="1"/>
    </xf>
    <xf numFmtId="3" fontId="6" fillId="0" borderId="43" xfId="0" applyNumberFormat="1" applyFont="1" applyBorder="1" applyAlignment="1">
      <alignment horizontal="right"/>
    </xf>
    <xf numFmtId="3" fontId="6" fillId="0" borderId="47" xfId="0" applyNumberFormat="1" applyFont="1" applyBorder="1" applyAlignment="1">
      <alignment horizontal="right"/>
    </xf>
    <xf numFmtId="3" fontId="6" fillId="0" borderId="53" xfId="0" quotePrefix="1" applyNumberFormat="1" applyFont="1" applyFill="1" applyBorder="1"/>
    <xf numFmtId="3" fontId="6" fillId="0" borderId="43" xfId="0" quotePrefix="1" applyNumberFormat="1" applyFont="1" applyFill="1" applyBorder="1"/>
    <xf numFmtId="3" fontId="6" fillId="0" borderId="45" xfId="0" quotePrefix="1" applyNumberFormat="1" applyFont="1" applyFill="1" applyBorder="1"/>
    <xf numFmtId="3" fontId="6" fillId="0" borderId="54" xfId="0" quotePrefix="1" applyNumberFormat="1" applyFont="1" applyFill="1" applyBorder="1"/>
    <xf numFmtId="3" fontId="6" fillId="0" borderId="41" xfId="0" applyNumberFormat="1" applyFont="1" applyBorder="1"/>
    <xf numFmtId="3" fontId="6" fillId="0" borderId="43" xfId="0" quotePrefix="1" applyNumberFormat="1" applyFont="1" applyBorder="1" applyAlignment="1">
      <alignment wrapText="1"/>
    </xf>
    <xf numFmtId="3" fontId="6" fillId="0" borderId="43" xfId="0" quotePrefix="1" applyNumberFormat="1" applyFont="1" applyBorder="1"/>
    <xf numFmtId="3" fontId="6" fillId="0" borderId="41" xfId="0" quotePrefix="1" applyNumberFormat="1" applyFont="1" applyBorder="1"/>
    <xf numFmtId="3" fontId="5" fillId="0" borderId="41" xfId="0" quotePrefix="1" applyNumberFormat="1" applyFont="1" applyBorder="1"/>
    <xf numFmtId="3" fontId="5" fillId="0" borderId="38" xfId="0" quotePrefix="1" applyNumberFormat="1" applyFont="1" applyBorder="1"/>
    <xf numFmtId="10" fontId="5" fillId="0" borderId="38" xfId="0" quotePrefix="1" applyNumberFormat="1" applyFont="1" applyBorder="1"/>
    <xf numFmtId="0" fontId="6" fillId="0" borderId="30" xfId="0" applyFont="1" applyBorder="1"/>
    <xf numFmtId="0" fontId="10" fillId="0" borderId="16" xfId="0" applyFont="1" applyBorder="1" applyAlignment="1">
      <alignment horizontal="center" vertical="center" wrapText="1"/>
    </xf>
    <xf numFmtId="0" fontId="10" fillId="0" borderId="14" xfId="0" applyFont="1" applyBorder="1" applyAlignment="1">
      <alignment horizontal="left" vertical="center" wrapText="1"/>
    </xf>
    <xf numFmtId="0" fontId="4" fillId="0" borderId="8" xfId="0" applyFont="1" applyBorder="1" applyAlignment="1">
      <alignment horizontal="justify" vertical="top" wrapText="1"/>
    </xf>
    <xf numFmtId="0" fontId="10" fillId="0" borderId="9" xfId="0" applyFont="1" applyBorder="1" applyAlignment="1">
      <alignment horizontal="center" vertical="center" wrapText="1"/>
    </xf>
    <xf numFmtId="0" fontId="10" fillId="0" borderId="1" xfId="0" applyFont="1" applyBorder="1" applyAlignment="1">
      <alignment horizontal="left" vertical="center" wrapText="1"/>
    </xf>
    <xf numFmtId="0" fontId="6" fillId="0" borderId="10" xfId="0" applyFont="1" applyBorder="1" applyAlignment="1">
      <alignment horizontal="justify" vertical="center" wrapText="1"/>
    </xf>
    <xf numFmtId="0" fontId="28" fillId="0" borderId="9" xfId="0" applyFont="1" applyBorder="1" applyAlignment="1">
      <alignment horizontal="center" vertical="center" wrapText="1"/>
    </xf>
    <xf numFmtId="0" fontId="28" fillId="0" borderId="10" xfId="0" applyFont="1" applyBorder="1" applyAlignment="1">
      <alignment vertical="center" wrapText="1"/>
    </xf>
    <xf numFmtId="0" fontId="6" fillId="0" borderId="1" xfId="0" applyFont="1" applyFill="1" applyBorder="1" applyAlignment="1">
      <alignment horizontal="left" vertical="center" wrapText="1"/>
    </xf>
    <xf numFmtId="0" fontId="6" fillId="0" borderId="10" xfId="0" applyFont="1" applyFill="1" applyBorder="1" applyAlignment="1">
      <alignment horizontal="justify" vertical="center" wrapText="1"/>
    </xf>
    <xf numFmtId="0" fontId="6" fillId="0" borderId="10" xfId="0" applyFont="1" applyBorder="1" applyAlignment="1">
      <alignment horizontal="justify" vertical="top" wrapText="1"/>
    </xf>
    <xf numFmtId="0" fontId="10" fillId="0" borderId="11" xfId="0" applyFont="1" applyBorder="1" applyAlignment="1">
      <alignment horizontal="center" vertical="center" wrapText="1"/>
    </xf>
    <xf numFmtId="0" fontId="4" fillId="0" borderId="12" xfId="0" applyFont="1" applyBorder="1" applyAlignment="1">
      <alignment vertical="center"/>
    </xf>
    <xf numFmtId="3" fontId="5" fillId="0" borderId="56" xfId="0" applyNumberFormat="1" applyFont="1" applyBorder="1" applyAlignment="1">
      <alignment horizontal="right"/>
    </xf>
    <xf numFmtId="0" fontId="4" fillId="0" borderId="53" xfId="0" applyFont="1" applyFill="1" applyBorder="1"/>
    <xf numFmtId="10" fontId="31" fillId="0" borderId="59" xfId="0" applyNumberFormat="1" applyFont="1" applyFill="1" applyBorder="1" applyAlignment="1">
      <alignment vertical="center" wrapText="1"/>
    </xf>
    <xf numFmtId="10" fontId="31" fillId="0" borderId="63" xfId="0" applyNumberFormat="1" applyFont="1" applyFill="1" applyBorder="1" applyAlignment="1">
      <alignment vertical="center" wrapText="1"/>
    </xf>
    <xf numFmtId="0" fontId="4" fillId="0" borderId="45" xfId="0" applyFont="1" applyFill="1" applyBorder="1" applyAlignment="1">
      <alignment horizontal="left" wrapText="1"/>
    </xf>
    <xf numFmtId="10" fontId="31" fillId="0" borderId="80" xfId="0" applyNumberFormat="1" applyFont="1" applyFill="1" applyBorder="1" applyAlignment="1">
      <alignment vertical="center" wrapText="1"/>
    </xf>
    <xf numFmtId="10" fontId="4" fillId="0" borderId="36" xfId="0" applyNumberFormat="1" applyFont="1" applyBorder="1" applyAlignment="1"/>
    <xf numFmtId="10" fontId="4" fillId="0" borderId="28" xfId="0" applyNumberFormat="1" applyFont="1" applyBorder="1" applyAlignment="1"/>
    <xf numFmtId="10" fontId="4" fillId="0" borderId="0" xfId="0" applyNumberFormat="1" applyFont="1" applyBorder="1"/>
    <xf numFmtId="10" fontId="4" fillId="0" borderId="0" xfId="0" applyNumberFormat="1" applyFont="1"/>
    <xf numFmtId="0" fontId="13" fillId="0" borderId="0" xfId="12" applyFont="1"/>
    <xf numFmtId="0" fontId="18" fillId="0" borderId="0" xfId="2" applyFont="1" applyAlignment="1">
      <alignment horizontal="left"/>
    </xf>
    <xf numFmtId="0" fontId="18" fillId="5" borderId="16" xfId="2" applyFont="1" applyFill="1" applyBorder="1" applyAlignment="1">
      <alignment horizontal="center" vertical="center" wrapText="1"/>
    </xf>
    <xf numFmtId="0" fontId="18" fillId="5" borderId="7" xfId="2" applyFont="1" applyFill="1" applyBorder="1" applyAlignment="1">
      <alignment horizontal="center" vertical="center"/>
    </xf>
    <xf numFmtId="0" fontId="18" fillId="5" borderId="7" xfId="2" applyFont="1" applyFill="1" applyBorder="1" applyAlignment="1">
      <alignment horizontal="center" vertical="center" wrapText="1"/>
    </xf>
    <xf numFmtId="0" fontId="18" fillId="5" borderId="8" xfId="2" applyFont="1" applyFill="1" applyBorder="1" applyAlignment="1">
      <alignment horizontal="center" vertical="center" wrapText="1"/>
    </xf>
    <xf numFmtId="3" fontId="15" fillId="0" borderId="1" xfId="2" applyNumberFormat="1" applyFont="1" applyBorder="1" applyAlignment="1">
      <alignment horizontal="right" vertical="center" wrapText="1"/>
    </xf>
    <xf numFmtId="0" fontId="15" fillId="0" borderId="1" xfId="2" applyFont="1" applyBorder="1" applyAlignment="1">
      <alignment horizontal="right" vertical="center" wrapText="1"/>
    </xf>
    <xf numFmtId="3" fontId="15" fillId="0" borderId="10" xfId="2" applyNumberFormat="1" applyFont="1" applyBorder="1" applyAlignment="1">
      <alignment horizontal="right" vertical="center" wrapText="1"/>
    </xf>
    <xf numFmtId="4" fontId="15" fillId="0" borderId="1" xfId="2" applyNumberFormat="1" applyFont="1" applyBorder="1" applyAlignment="1">
      <alignment horizontal="right" vertical="center" wrapText="1"/>
    </xf>
    <xf numFmtId="0" fontId="18" fillId="0" borderId="3" xfId="12" applyFont="1" applyBorder="1"/>
    <xf numFmtId="0" fontId="18" fillId="0" borderId="4" xfId="12" applyFont="1" applyBorder="1"/>
    <xf numFmtId="3" fontId="18" fillId="0" borderId="4" xfId="12" applyNumberFormat="1" applyFont="1" applyBorder="1"/>
    <xf numFmtId="3" fontId="18" fillId="0" borderId="5" xfId="12" applyNumberFormat="1" applyFont="1" applyBorder="1"/>
    <xf numFmtId="0" fontId="20" fillId="0" borderId="0" xfId="12" applyFont="1"/>
    <xf numFmtId="4" fontId="18" fillId="0" borderId="5" xfId="12" applyNumberFormat="1" applyFont="1" applyBorder="1"/>
    <xf numFmtId="0" fontId="4" fillId="0" borderId="41" xfId="0" applyFont="1" applyFill="1" applyBorder="1" applyAlignment="1">
      <alignment horizontal="left" vertical="top" wrapText="1"/>
    </xf>
    <xf numFmtId="0" fontId="6" fillId="0" borderId="41" xfId="0" applyFont="1" applyFill="1" applyBorder="1" applyAlignment="1">
      <alignment horizontal="left" vertical="top" wrapText="1"/>
    </xf>
    <xf numFmtId="0" fontId="4" fillId="0" borderId="57" xfId="0" applyFont="1" applyFill="1" applyBorder="1" applyAlignment="1">
      <alignment horizontal="left" vertical="center" wrapText="1"/>
    </xf>
    <xf numFmtId="0" fontId="4" fillId="0" borderId="54" xfId="0" applyFont="1" applyFill="1" applyBorder="1" applyAlignment="1">
      <alignment horizontal="left" vertical="top" wrapText="1"/>
    </xf>
    <xf numFmtId="0" fontId="55" fillId="0" borderId="0" xfId="0" applyFont="1"/>
    <xf numFmtId="0" fontId="19" fillId="0" borderId="0" xfId="0" applyFont="1"/>
    <xf numFmtId="0" fontId="56" fillId="0" borderId="0" xfId="0" applyFont="1" applyAlignment="1">
      <alignment horizontal="right"/>
    </xf>
    <xf numFmtId="0" fontId="55" fillId="0" borderId="0" xfId="0" applyFont="1" applyAlignment="1">
      <alignment horizontal="center"/>
    </xf>
    <xf numFmtId="0" fontId="19" fillId="0" borderId="0" xfId="0" applyFont="1" applyAlignment="1">
      <alignment horizontal="center"/>
    </xf>
    <xf numFmtId="0" fontId="57" fillId="0" borderId="33" xfId="0" applyFont="1" applyBorder="1" applyAlignment="1"/>
    <xf numFmtId="0" fontId="19" fillId="12" borderId="16" xfId="0" applyFont="1" applyFill="1" applyBorder="1" applyAlignment="1">
      <alignment horizontal="center" vertical="center"/>
    </xf>
    <xf numFmtId="0" fontId="19" fillId="12" borderId="7" xfId="0" applyFont="1" applyFill="1" applyBorder="1" applyAlignment="1">
      <alignment horizontal="center" vertical="center"/>
    </xf>
    <xf numFmtId="0" fontId="56" fillId="12" borderId="2" xfId="0" applyFont="1" applyFill="1" applyBorder="1" applyAlignment="1">
      <alignment horizontal="center" vertical="center"/>
    </xf>
    <xf numFmtId="0" fontId="56" fillId="12" borderId="2" xfId="0" applyFont="1" applyFill="1" applyBorder="1" applyAlignment="1">
      <alignment horizontal="center" vertical="center" wrapText="1"/>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0" borderId="0" xfId="0" applyFont="1" applyAlignment="1">
      <alignment horizontal="center" vertical="center"/>
    </xf>
    <xf numFmtId="0" fontId="56" fillId="0" borderId="6" xfId="0" applyFont="1" applyBorder="1"/>
    <xf numFmtId="0" fontId="19" fillId="0" borderId="14" xfId="0" applyFont="1" applyBorder="1"/>
    <xf numFmtId="0" fontId="19" fillId="0" borderId="15" xfId="0" applyFont="1" applyBorder="1"/>
    <xf numFmtId="0" fontId="19" fillId="0" borderId="16" xfId="0" applyFont="1" applyBorder="1" applyAlignment="1">
      <alignment horizontal="center"/>
    </xf>
    <xf numFmtId="0" fontId="19" fillId="0" borderId="7" xfId="0" applyFont="1" applyBorder="1" applyAlignment="1">
      <alignment wrapText="1"/>
    </xf>
    <xf numFmtId="3" fontId="19" fillId="0" borderId="51" xfId="0" applyNumberFormat="1" applyFont="1" applyBorder="1"/>
    <xf numFmtId="3" fontId="19" fillId="0" borderId="14" xfId="0" applyNumberFormat="1" applyFont="1" applyBorder="1"/>
    <xf numFmtId="3" fontId="19" fillId="8" borderId="14" xfId="0" applyNumberFormat="1" applyFont="1" applyFill="1" applyBorder="1"/>
    <xf numFmtId="0" fontId="19" fillId="8" borderId="15" xfId="0" applyFont="1" applyFill="1" applyBorder="1"/>
    <xf numFmtId="0" fontId="19" fillId="0" borderId="9" xfId="0" applyFont="1" applyBorder="1" applyAlignment="1">
      <alignment horizontal="center"/>
    </xf>
    <xf numFmtId="0" fontId="19" fillId="0" borderId="44" xfId="0" applyFont="1" applyBorder="1"/>
    <xf numFmtId="3" fontId="19" fillId="0" borderId="44" xfId="0" applyNumberFormat="1" applyFont="1" applyBorder="1"/>
    <xf numFmtId="3" fontId="19" fillId="0" borderId="1" xfId="0" applyNumberFormat="1" applyFont="1" applyBorder="1"/>
    <xf numFmtId="3" fontId="19" fillId="8" borderId="1" xfId="0" applyNumberFormat="1" applyFont="1" applyFill="1" applyBorder="1"/>
    <xf numFmtId="10" fontId="56" fillId="4" borderId="22" xfId="0" applyNumberFormat="1" applyFont="1" applyFill="1" applyBorder="1"/>
    <xf numFmtId="10" fontId="19" fillId="0" borderId="0" xfId="0" applyNumberFormat="1" applyFont="1"/>
    <xf numFmtId="0" fontId="19" fillId="0" borderId="11" xfId="0" applyFont="1" applyBorder="1" applyAlignment="1">
      <alignment horizontal="center"/>
    </xf>
    <xf numFmtId="0" fontId="19" fillId="0" borderId="73" xfId="0" applyFont="1" applyBorder="1"/>
    <xf numFmtId="3" fontId="19" fillId="0" borderId="73" xfId="0" applyNumberFormat="1" applyFont="1" applyBorder="1"/>
    <xf numFmtId="3" fontId="19" fillId="0" borderId="12" xfId="0" applyNumberFormat="1" applyFont="1" applyBorder="1"/>
    <xf numFmtId="0" fontId="56" fillId="4" borderId="17" xfId="0" applyFont="1" applyFill="1" applyBorder="1" applyAlignment="1">
      <alignment horizontal="center"/>
    </xf>
    <xf numFmtId="0" fontId="56" fillId="4" borderId="18" xfId="0" applyFont="1" applyFill="1" applyBorder="1" applyAlignment="1">
      <alignment wrapText="1"/>
    </xf>
    <xf numFmtId="3" fontId="56" fillId="4" borderId="18" xfId="0" applyNumberFormat="1" applyFont="1" applyFill="1" applyBorder="1" applyAlignment="1">
      <alignment wrapText="1"/>
    </xf>
    <xf numFmtId="0" fontId="56" fillId="0" borderId="0" xfId="0" applyFont="1"/>
    <xf numFmtId="0" fontId="56" fillId="0" borderId="3" xfId="0" applyFont="1" applyBorder="1" applyAlignment="1">
      <alignment horizontal="center"/>
    </xf>
    <xf numFmtId="0" fontId="56" fillId="0" borderId="4" xfId="0" applyFont="1" applyBorder="1" applyAlignment="1">
      <alignment wrapText="1"/>
    </xf>
    <xf numFmtId="0" fontId="56" fillId="0" borderId="4" xfId="0" applyFont="1" applyBorder="1"/>
    <xf numFmtId="9" fontId="56" fillId="0" borderId="5" xfId="0" applyNumberFormat="1" applyFont="1" applyBorder="1"/>
    <xf numFmtId="0" fontId="56" fillId="0" borderId="16" xfId="0" applyFont="1" applyBorder="1"/>
    <xf numFmtId="0" fontId="19" fillId="0" borderId="28" xfId="0" applyFont="1" applyBorder="1"/>
    <xf numFmtId="0" fontId="19" fillId="0" borderId="7" xfId="0" applyFont="1" applyBorder="1"/>
    <xf numFmtId="0" fontId="19" fillId="0" borderId="8" xfId="0" applyFont="1" applyBorder="1"/>
    <xf numFmtId="0" fontId="56" fillId="0" borderId="9" xfId="0" applyFont="1" applyBorder="1" applyAlignment="1">
      <alignment horizontal="center"/>
    </xf>
    <xf numFmtId="0" fontId="56" fillId="0" borderId="44" xfId="0" applyFont="1" applyBorder="1"/>
    <xf numFmtId="0" fontId="56" fillId="0" borderId="1" xfId="0" applyFont="1" applyBorder="1"/>
    <xf numFmtId="0" fontId="56" fillId="0" borderId="1" xfId="0" applyFont="1" applyFill="1" applyBorder="1"/>
    <xf numFmtId="0" fontId="56" fillId="0" borderId="10" xfId="0" applyFont="1" applyBorder="1"/>
    <xf numFmtId="0" fontId="56" fillId="8" borderId="1" xfId="0" applyFont="1" applyFill="1" applyBorder="1"/>
    <xf numFmtId="0" fontId="19" fillId="0" borderId="1" xfId="0" applyFont="1" applyBorder="1"/>
    <xf numFmtId="0" fontId="19" fillId="8" borderId="1" xfId="0" applyFont="1" applyFill="1" applyBorder="1"/>
    <xf numFmtId="0" fontId="19" fillId="0" borderId="10" xfId="0" applyFont="1" applyBorder="1"/>
    <xf numFmtId="0" fontId="19" fillId="0" borderId="1" xfId="0" applyFont="1" applyFill="1" applyBorder="1"/>
    <xf numFmtId="0" fontId="19" fillId="0" borderId="12" xfId="0" applyFont="1" applyBorder="1"/>
    <xf numFmtId="0" fontId="19" fillId="0" borderId="13" xfId="0" applyFont="1" applyBorder="1"/>
    <xf numFmtId="0" fontId="56" fillId="4" borderId="24" xfId="0" applyFont="1" applyFill="1" applyBorder="1" applyAlignment="1">
      <alignment horizontal="center"/>
    </xf>
    <xf numFmtId="0" fontId="56" fillId="4" borderId="40" xfId="0" applyFont="1" applyFill="1" applyBorder="1"/>
    <xf numFmtId="0" fontId="56" fillId="4" borderId="25" xfId="0" applyFont="1" applyFill="1" applyBorder="1"/>
    <xf numFmtId="9" fontId="56" fillId="4" borderId="26" xfId="0" applyNumberFormat="1" applyFont="1" applyFill="1" applyBorder="1"/>
    <xf numFmtId="0" fontId="56" fillId="0" borderId="17" xfId="0" applyFont="1" applyBorder="1" applyAlignment="1">
      <alignment horizontal="center"/>
    </xf>
    <xf numFmtId="0" fontId="56" fillId="0" borderId="42" xfId="0" applyFont="1" applyBorder="1"/>
    <xf numFmtId="0" fontId="56" fillId="0" borderId="18" xfId="0" applyFont="1" applyBorder="1"/>
    <xf numFmtId="0" fontId="56" fillId="0" borderId="18" xfId="0" applyFont="1" applyFill="1" applyBorder="1"/>
    <xf numFmtId="0" fontId="56" fillId="0" borderId="22" xfId="0" applyFont="1" applyBorder="1"/>
    <xf numFmtId="0" fontId="56" fillId="0" borderId="24" xfId="0" applyFont="1" applyBorder="1" applyAlignment="1">
      <alignment horizontal="center"/>
    </xf>
    <xf numFmtId="0" fontId="56" fillId="0" borderId="40" xfId="0" applyFont="1" applyBorder="1"/>
    <xf numFmtId="0" fontId="56" fillId="0" borderId="25" xfId="0" applyFont="1" applyBorder="1"/>
    <xf numFmtId="0" fontId="56" fillId="0" borderId="25" xfId="0" applyFont="1" applyFill="1" applyBorder="1"/>
    <xf numFmtId="9" fontId="56" fillId="0" borderId="26" xfId="0" applyNumberFormat="1" applyFont="1" applyBorder="1"/>
    <xf numFmtId="0" fontId="56" fillId="4" borderId="23" xfId="0" applyFont="1" applyFill="1" applyBorder="1" applyAlignment="1">
      <alignment horizontal="center"/>
    </xf>
    <xf numFmtId="0" fontId="56" fillId="4" borderId="49" xfId="0" applyFont="1" applyFill="1" applyBorder="1" applyAlignment="1">
      <alignment wrapText="1"/>
    </xf>
    <xf numFmtId="0" fontId="56" fillId="4" borderId="48" xfId="0" applyFont="1" applyFill="1" applyBorder="1"/>
    <xf numFmtId="0" fontId="56" fillId="4" borderId="49" xfId="0" applyFont="1" applyFill="1" applyBorder="1"/>
    <xf numFmtId="9" fontId="56" fillId="4" borderId="8" xfId="0" applyNumberFormat="1" applyFont="1" applyFill="1" applyBorder="1"/>
    <xf numFmtId="0" fontId="56" fillId="4" borderId="11" xfId="0" applyFont="1" applyFill="1" applyBorder="1" applyAlignment="1">
      <alignment horizontal="center"/>
    </xf>
    <xf numFmtId="0" fontId="56" fillId="4" borderId="12" xfId="0" applyFont="1" applyFill="1" applyBorder="1"/>
    <xf numFmtId="3" fontId="56" fillId="4" borderId="12" xfId="0" applyNumberFormat="1" applyFont="1" applyFill="1" applyBorder="1"/>
    <xf numFmtId="0" fontId="56" fillId="0" borderId="0" xfId="0" applyFont="1" applyBorder="1" applyAlignment="1">
      <alignment horizontal="center"/>
    </xf>
    <xf numFmtId="0" fontId="55" fillId="0" borderId="0" xfId="0" applyFont="1" applyBorder="1"/>
    <xf numFmtId="0" fontId="19" fillId="0" borderId="0" xfId="0" applyFont="1" applyBorder="1"/>
    <xf numFmtId="3" fontId="19" fillId="0" borderId="0" xfId="0" applyNumberFormat="1" applyFont="1"/>
    <xf numFmtId="3" fontId="10" fillId="0" borderId="3" xfId="0" applyNumberFormat="1" applyFont="1" applyBorder="1" applyAlignment="1">
      <alignment vertical="center" wrapText="1"/>
    </xf>
    <xf numFmtId="3" fontId="41" fillId="0" borderId="4" xfId="0" applyNumberFormat="1" applyFont="1" applyBorder="1" applyAlignment="1">
      <alignment vertical="center" wrapText="1"/>
    </xf>
    <xf numFmtId="3" fontId="41" fillId="0" borderId="5" xfId="0" applyNumberFormat="1" applyFont="1" applyBorder="1" applyAlignment="1">
      <alignment vertical="center" wrapText="1"/>
    </xf>
    <xf numFmtId="3" fontId="41" fillId="5" borderId="29" xfId="0" applyNumberFormat="1" applyFont="1" applyFill="1" applyBorder="1" applyAlignment="1">
      <alignment vertical="center" wrapText="1"/>
    </xf>
    <xf numFmtId="3" fontId="41" fillId="0" borderId="23" xfId="0" applyNumberFormat="1" applyFont="1" applyBorder="1" applyAlignment="1">
      <alignment vertical="center" wrapText="1"/>
    </xf>
    <xf numFmtId="3" fontId="41" fillId="0" borderId="49" xfId="0" applyNumberFormat="1" applyFont="1" applyBorder="1" applyAlignment="1">
      <alignment vertical="center" wrapText="1"/>
    </xf>
    <xf numFmtId="3" fontId="41" fillId="0" borderId="67" xfId="0" applyNumberFormat="1" applyFont="1" applyBorder="1" applyAlignment="1">
      <alignment vertical="center" wrapText="1"/>
    </xf>
    <xf numFmtId="3" fontId="41" fillId="5" borderId="47" xfId="0" applyNumberFormat="1" applyFont="1" applyFill="1" applyBorder="1" applyAlignment="1">
      <alignment vertical="center" wrapText="1"/>
    </xf>
    <xf numFmtId="3" fontId="41" fillId="5" borderId="23" xfId="0" applyNumberFormat="1" applyFont="1" applyFill="1" applyBorder="1" applyAlignment="1">
      <alignment vertical="center" wrapText="1"/>
    </xf>
    <xf numFmtId="3" fontId="41" fillId="5" borderId="50" xfId="0" applyNumberFormat="1" applyFont="1" applyFill="1" applyBorder="1" applyAlignment="1">
      <alignment vertical="center" wrapText="1"/>
    </xf>
    <xf numFmtId="3" fontId="41" fillId="5" borderId="3" xfId="0" applyNumberFormat="1" applyFont="1" applyFill="1" applyBorder="1" applyAlignment="1">
      <alignment vertical="center" wrapText="1"/>
    </xf>
    <xf numFmtId="3" fontId="41" fillId="5" borderId="39" xfId="0" applyNumberFormat="1" applyFont="1" applyFill="1" applyBorder="1" applyAlignment="1">
      <alignment vertical="center" wrapText="1"/>
    </xf>
    <xf numFmtId="3" fontId="41" fillId="5" borderId="38" xfId="0" applyNumberFormat="1" applyFont="1" applyFill="1" applyBorder="1" applyAlignment="1">
      <alignment vertical="center" wrapText="1"/>
    </xf>
    <xf numFmtId="3" fontId="4" fillId="9" borderId="16" xfId="0" applyNumberFormat="1" applyFont="1" applyFill="1" applyBorder="1" applyAlignment="1">
      <alignment vertical="center" wrapText="1"/>
    </xf>
    <xf numFmtId="3" fontId="37" fillId="0" borderId="7" xfId="0" applyNumberFormat="1" applyFont="1" applyBorder="1" applyAlignment="1">
      <alignment vertical="center" wrapText="1"/>
    </xf>
    <xf numFmtId="3" fontId="37" fillId="0" borderId="8" xfId="0" applyNumberFormat="1" applyFont="1" applyBorder="1" applyAlignment="1">
      <alignment vertical="center" wrapText="1"/>
    </xf>
    <xf numFmtId="3" fontId="37" fillId="5" borderId="60" xfId="0" applyNumberFormat="1" applyFont="1" applyFill="1" applyBorder="1" applyAlignment="1">
      <alignment vertical="center" wrapText="1"/>
    </xf>
    <xf numFmtId="3" fontId="37" fillId="0" borderId="42" xfId="0" applyNumberFormat="1" applyFont="1" applyBorder="1" applyAlignment="1">
      <alignment vertical="center" wrapText="1"/>
    </xf>
    <xf numFmtId="3" fontId="37" fillId="0" borderId="18" xfId="0" applyNumberFormat="1" applyFont="1" applyBorder="1" applyAlignment="1">
      <alignment vertical="center" wrapText="1"/>
    </xf>
    <xf numFmtId="3" fontId="37" fillId="0" borderId="68" xfId="0" applyNumberFormat="1" applyFont="1" applyBorder="1" applyAlignment="1">
      <alignment vertical="center" wrapText="1"/>
    </xf>
    <xf numFmtId="3" fontId="41" fillId="5" borderId="41" xfId="0" applyNumberFormat="1" applyFont="1" applyFill="1" applyBorder="1" applyAlignment="1">
      <alignment vertical="center" wrapText="1"/>
    </xf>
    <xf numFmtId="3" fontId="4" fillId="9" borderId="9" xfId="0" applyNumberFormat="1" applyFont="1" applyFill="1" applyBorder="1" applyAlignment="1">
      <alignment vertical="center" wrapText="1"/>
    </xf>
    <xf numFmtId="3" fontId="37" fillId="0" borderId="1" xfId="0" applyNumberFormat="1" applyFont="1" applyBorder="1" applyAlignment="1">
      <alignment vertical="center" wrapText="1"/>
    </xf>
    <xf numFmtId="3" fontId="37" fillId="0" borderId="10" xfId="0" applyNumberFormat="1" applyFont="1" applyBorder="1" applyAlignment="1">
      <alignment vertical="center" wrapText="1"/>
    </xf>
    <xf numFmtId="3" fontId="37" fillId="5" borderId="62" xfId="0" applyNumberFormat="1" applyFont="1" applyFill="1" applyBorder="1" applyAlignment="1">
      <alignment vertical="center" wrapText="1"/>
    </xf>
    <xf numFmtId="3" fontId="37" fillId="0" borderId="44" xfId="0" applyNumberFormat="1" applyFont="1" applyBorder="1" applyAlignment="1">
      <alignment vertical="center" wrapText="1"/>
    </xf>
    <xf numFmtId="3" fontId="37" fillId="0" borderId="61" xfId="0" applyNumberFormat="1" applyFont="1" applyBorder="1" applyAlignment="1">
      <alignment vertical="center" wrapText="1"/>
    </xf>
    <xf numFmtId="3" fontId="37" fillId="0" borderId="44" xfId="0" applyNumberFormat="1" applyFont="1" applyFill="1" applyBorder="1" applyAlignment="1">
      <alignment vertical="center" wrapText="1"/>
    </xf>
    <xf numFmtId="3" fontId="37" fillId="0" borderId="61" xfId="0" applyNumberFormat="1" applyFont="1" applyFill="1" applyBorder="1" applyAlignment="1">
      <alignment vertical="center" wrapText="1"/>
    </xf>
    <xf numFmtId="3" fontId="4" fillId="9" borderId="20" xfId="0" applyNumberFormat="1" applyFont="1" applyFill="1" applyBorder="1" applyAlignment="1">
      <alignment vertical="center" wrapText="1"/>
    </xf>
    <xf numFmtId="3" fontId="37" fillId="0" borderId="2" xfId="0" applyNumberFormat="1" applyFont="1" applyBorder="1" applyAlignment="1">
      <alignment vertical="center" wrapText="1"/>
    </xf>
    <xf numFmtId="3" fontId="37" fillId="0" borderId="21" xfId="0" applyNumberFormat="1" applyFont="1" applyBorder="1" applyAlignment="1">
      <alignment vertical="center" wrapText="1"/>
    </xf>
    <xf numFmtId="3" fontId="37" fillId="5" borderId="56" xfId="0" applyNumberFormat="1" applyFont="1" applyFill="1" applyBorder="1" applyAlignment="1">
      <alignment vertical="center" wrapText="1"/>
    </xf>
    <xf numFmtId="3" fontId="37" fillId="0" borderId="46" xfId="0" applyNumberFormat="1" applyFont="1" applyFill="1" applyBorder="1" applyAlignment="1">
      <alignment vertical="center" wrapText="1"/>
    </xf>
    <xf numFmtId="3" fontId="37" fillId="0" borderId="64" xfId="0" applyNumberFormat="1" applyFont="1" applyBorder="1" applyAlignment="1">
      <alignment vertical="center" wrapText="1"/>
    </xf>
    <xf numFmtId="3" fontId="37" fillId="0" borderId="64" xfId="0" applyNumberFormat="1" applyFont="1" applyFill="1" applyBorder="1" applyAlignment="1">
      <alignment vertical="center" wrapText="1"/>
    </xf>
    <xf numFmtId="3" fontId="10" fillId="0" borderId="6" xfId="0" applyNumberFormat="1" applyFont="1" applyBorder="1" applyAlignment="1">
      <alignment vertical="center" wrapText="1"/>
    </xf>
    <xf numFmtId="3" fontId="41" fillId="0" borderId="14" xfId="0" applyNumberFormat="1" applyFont="1" applyBorder="1" applyAlignment="1">
      <alignment vertical="center" wrapText="1"/>
    </xf>
    <xf numFmtId="3" fontId="41" fillId="0" borderId="15" xfId="0" applyNumberFormat="1" applyFont="1" applyBorder="1" applyAlignment="1">
      <alignment vertical="center" wrapText="1"/>
    </xf>
    <xf numFmtId="3" fontId="41" fillId="5" borderId="31" xfId="0" applyNumberFormat="1" applyFont="1" applyFill="1" applyBorder="1" applyAlignment="1">
      <alignment vertical="center" wrapText="1"/>
    </xf>
    <xf numFmtId="3" fontId="41" fillId="0" borderId="3" xfId="0" applyNumberFormat="1" applyFont="1" applyBorder="1" applyAlignment="1">
      <alignment vertical="center" wrapText="1"/>
    </xf>
    <xf numFmtId="3" fontId="41" fillId="0" borderId="35" xfId="0" applyNumberFormat="1" applyFont="1" applyBorder="1" applyAlignment="1">
      <alignment vertical="center" wrapText="1"/>
    </xf>
    <xf numFmtId="3" fontId="41" fillId="0" borderId="4" xfId="0" applyNumberFormat="1" applyFont="1" applyFill="1" applyBorder="1" applyAlignment="1">
      <alignment vertical="center" wrapText="1"/>
    </xf>
    <xf numFmtId="3" fontId="41" fillId="0" borderId="5" xfId="0" applyNumberFormat="1" applyFont="1" applyFill="1" applyBorder="1" applyAlignment="1">
      <alignment vertical="center" wrapText="1"/>
    </xf>
    <xf numFmtId="3" fontId="41" fillId="0" borderId="6" xfId="0" applyNumberFormat="1" applyFont="1" applyFill="1" applyBorder="1" applyAlignment="1">
      <alignment vertical="center" wrapText="1"/>
    </xf>
    <xf numFmtId="3" fontId="41" fillId="0" borderId="14" xfId="0" applyNumberFormat="1" applyFont="1" applyFill="1" applyBorder="1" applyAlignment="1">
      <alignment vertical="center" wrapText="1"/>
    </xf>
    <xf numFmtId="3" fontId="41" fillId="0" borderId="71" xfId="0" applyNumberFormat="1" applyFont="1" applyFill="1" applyBorder="1" applyAlignment="1">
      <alignment vertical="center" wrapText="1"/>
    </xf>
    <xf numFmtId="3" fontId="41" fillId="5" borderId="57" xfId="0" applyNumberFormat="1" applyFont="1" applyFill="1" applyBorder="1" applyAlignment="1">
      <alignment vertical="center" wrapText="1"/>
    </xf>
    <xf numFmtId="0" fontId="53" fillId="0" borderId="0" xfId="0" applyFont="1"/>
    <xf numFmtId="0" fontId="48" fillId="0" borderId="0" xfId="0" applyFont="1" applyAlignment="1">
      <alignment vertical="center"/>
    </xf>
    <xf numFmtId="0" fontId="6" fillId="12" borderId="52" xfId="0" applyFont="1" applyFill="1" applyBorder="1" applyAlignment="1">
      <alignment horizontal="center" vertical="center" wrapText="1"/>
    </xf>
    <xf numFmtId="3" fontId="10" fillId="5" borderId="3" xfId="0" applyNumberFormat="1" applyFont="1" applyFill="1" applyBorder="1" applyAlignment="1">
      <alignment horizontal="right" vertical="center" wrapText="1"/>
    </xf>
    <xf numFmtId="3" fontId="5" fillId="5" borderId="38" xfId="0" applyNumberFormat="1" applyFont="1" applyFill="1" applyBorder="1" applyAlignment="1">
      <alignment horizontal="right" vertical="center" wrapText="1"/>
    </xf>
    <xf numFmtId="3" fontId="4" fillId="0" borderId="17" xfId="0" applyNumberFormat="1" applyFont="1" applyBorder="1" applyAlignment="1">
      <alignment vertical="center" wrapText="1"/>
    </xf>
    <xf numFmtId="3" fontId="4" fillId="0" borderId="22" xfId="0" applyNumberFormat="1" applyFont="1" applyBorder="1" applyAlignment="1">
      <alignment vertical="center" wrapText="1"/>
    </xf>
    <xf numFmtId="3" fontId="6" fillId="0" borderId="22" xfId="0" applyNumberFormat="1" applyFont="1" applyFill="1" applyBorder="1" applyAlignment="1">
      <alignment vertical="center" wrapText="1"/>
    </xf>
    <xf numFmtId="0" fontId="31" fillId="0" borderId="43" xfId="0" applyFont="1" applyFill="1" applyBorder="1" applyAlignment="1">
      <alignment vertical="center" wrapText="1"/>
    </xf>
    <xf numFmtId="3" fontId="4" fillId="0" borderId="9" xfId="0" applyNumberFormat="1" applyFont="1" applyBorder="1" applyAlignment="1">
      <alignment vertical="center" wrapText="1"/>
    </xf>
    <xf numFmtId="3" fontId="4" fillId="0" borderId="10" xfId="0" applyNumberFormat="1" applyFont="1" applyBorder="1" applyAlignment="1">
      <alignment vertical="center" wrapText="1"/>
    </xf>
    <xf numFmtId="3" fontId="6" fillId="0" borderId="10" xfId="0" applyNumberFormat="1" applyFont="1" applyFill="1" applyBorder="1" applyAlignment="1">
      <alignment vertical="center" wrapText="1"/>
    </xf>
    <xf numFmtId="3" fontId="4" fillId="0" borderId="21" xfId="0" applyNumberFormat="1" applyFont="1" applyBorder="1" applyAlignment="1">
      <alignment vertical="center" wrapText="1"/>
    </xf>
    <xf numFmtId="3" fontId="6" fillId="0" borderId="21" xfId="0" applyNumberFormat="1" applyFont="1" applyFill="1" applyBorder="1" applyAlignment="1">
      <alignment vertical="center" wrapText="1"/>
    </xf>
    <xf numFmtId="3" fontId="4" fillId="0" borderId="20" xfId="0" applyNumberFormat="1" applyFont="1" applyBorder="1" applyAlignment="1">
      <alignment vertical="center" wrapText="1"/>
    </xf>
    <xf numFmtId="3" fontId="4" fillId="0" borderId="11" xfId="0" applyNumberFormat="1" applyFont="1" applyBorder="1" applyAlignment="1">
      <alignment vertical="center" wrapText="1"/>
    </xf>
    <xf numFmtId="3" fontId="4" fillId="0" borderId="13" xfId="0" applyNumberFormat="1" applyFont="1" applyBorder="1" applyAlignment="1">
      <alignment vertical="center" wrapText="1"/>
    </xf>
    <xf numFmtId="3" fontId="6" fillId="0" borderId="13" xfId="0" applyNumberFormat="1" applyFont="1" applyFill="1" applyBorder="1" applyAlignment="1">
      <alignment vertical="center" wrapText="1"/>
    </xf>
    <xf numFmtId="3" fontId="5" fillId="5" borderId="3" xfId="0" applyNumberFormat="1" applyFont="1" applyFill="1" applyBorder="1" applyAlignment="1">
      <alignment horizontal="right" vertical="center" wrapText="1"/>
    </xf>
    <xf numFmtId="3" fontId="6" fillId="0" borderId="22" xfId="0" applyNumberFormat="1" applyFont="1" applyBorder="1" applyAlignment="1">
      <alignment vertical="center" wrapText="1"/>
    </xf>
    <xf numFmtId="3" fontId="6" fillId="0" borderId="10" xfId="0" applyNumberFormat="1" applyFont="1" applyBorder="1" applyAlignment="1">
      <alignment vertical="center" wrapText="1"/>
    </xf>
    <xf numFmtId="0" fontId="4" fillId="0" borderId="20" xfId="0" applyFont="1" applyBorder="1" applyAlignment="1">
      <alignment vertical="center" wrapText="1"/>
    </xf>
    <xf numFmtId="0" fontId="6" fillId="0" borderId="21" xfId="0" applyFont="1" applyBorder="1" applyAlignment="1">
      <alignment vertical="center" wrapText="1"/>
    </xf>
    <xf numFmtId="3" fontId="4" fillId="0" borderId="16" xfId="0" applyNumberFormat="1" applyFont="1" applyBorder="1"/>
    <xf numFmtId="3" fontId="4" fillId="0" borderId="8" xfId="0" applyNumberFormat="1" applyFont="1" applyBorder="1"/>
    <xf numFmtId="3" fontId="4" fillId="0" borderId="60" xfId="0" applyNumberFormat="1" applyFont="1" applyBorder="1"/>
    <xf numFmtId="3" fontId="4" fillId="0" borderId="59" xfId="0" applyNumberFormat="1" applyFont="1" applyBorder="1"/>
    <xf numFmtId="3" fontId="6" fillId="0" borderId="53" xfId="0" applyNumberFormat="1" applyFont="1" applyFill="1" applyBorder="1"/>
    <xf numFmtId="3" fontId="4" fillId="0" borderId="9" xfId="0" applyNumberFormat="1" applyFont="1" applyBorder="1"/>
    <xf numFmtId="3" fontId="4" fillId="0" borderId="10" xfId="0" applyNumberFormat="1" applyFont="1" applyBorder="1"/>
    <xf numFmtId="3" fontId="4" fillId="0" borderId="62" xfId="0" applyNumberFormat="1" applyFont="1" applyBorder="1"/>
    <xf numFmtId="3" fontId="4" fillId="0" borderId="63" xfId="0" applyNumberFormat="1" applyFont="1" applyBorder="1"/>
    <xf numFmtId="3" fontId="6" fillId="0" borderId="43" xfId="0" applyNumberFormat="1" applyFont="1" applyFill="1" applyBorder="1"/>
    <xf numFmtId="0" fontId="6" fillId="0" borderId="63" xfId="0" applyFont="1" applyFill="1" applyBorder="1" applyAlignment="1">
      <alignment vertical="center" wrapText="1"/>
    </xf>
    <xf numFmtId="3" fontId="4" fillId="0" borderId="9" xfId="0" applyNumberFormat="1" applyFont="1" applyFill="1" applyBorder="1"/>
    <xf numFmtId="3" fontId="6" fillId="0" borderId="20" xfId="0" applyNumberFormat="1" applyFont="1" applyBorder="1"/>
    <xf numFmtId="3" fontId="6" fillId="0" borderId="21" xfId="0" applyNumberFormat="1" applyFont="1" applyBorder="1"/>
    <xf numFmtId="3" fontId="6" fillId="0" borderId="65" xfId="0" applyNumberFormat="1" applyFont="1" applyBorder="1"/>
    <xf numFmtId="3" fontId="6" fillId="0" borderId="80" xfId="0" applyNumberFormat="1" applyFont="1" applyBorder="1"/>
    <xf numFmtId="3" fontId="4" fillId="0" borderId="20" xfId="0" applyNumberFormat="1" applyFont="1" applyBorder="1"/>
    <xf numFmtId="3" fontId="4" fillId="0" borderId="21" xfId="0" applyNumberFormat="1" applyFont="1" applyBorder="1"/>
    <xf numFmtId="3" fontId="4" fillId="0" borderId="65" xfId="0" applyNumberFormat="1" applyFont="1" applyBorder="1"/>
    <xf numFmtId="3" fontId="4" fillId="0" borderId="80" xfId="0" applyNumberFormat="1" applyFont="1" applyBorder="1"/>
    <xf numFmtId="3" fontId="4" fillId="0" borderId="21" xfId="0" applyNumberFormat="1" applyFont="1" applyFill="1" applyBorder="1"/>
    <xf numFmtId="3" fontId="4" fillId="0" borderId="65" xfId="0" applyNumberFormat="1" applyFont="1" applyFill="1" applyBorder="1"/>
    <xf numFmtId="3" fontId="6" fillId="0" borderId="57" xfId="0" applyNumberFormat="1" applyFont="1" applyFill="1" applyBorder="1"/>
    <xf numFmtId="3" fontId="10" fillId="5" borderId="3" xfId="0" applyNumberFormat="1" applyFont="1" applyFill="1" applyBorder="1"/>
    <xf numFmtId="3" fontId="5" fillId="5" borderId="38" xfId="0" applyNumberFormat="1" applyFont="1" applyFill="1" applyBorder="1"/>
    <xf numFmtId="3" fontId="53" fillId="0" borderId="0" xfId="0" applyNumberFormat="1" applyFont="1"/>
    <xf numFmtId="3" fontId="6" fillId="0" borderId="16" xfId="0" applyNumberFormat="1" applyFont="1" applyBorder="1"/>
    <xf numFmtId="3" fontId="6" fillId="0" borderId="7" xfId="0" applyNumberFormat="1" applyFont="1" applyBorder="1"/>
    <xf numFmtId="3" fontId="10" fillId="5" borderId="8" xfId="0" applyNumberFormat="1" applyFont="1" applyFill="1" applyBorder="1"/>
    <xf numFmtId="3" fontId="6" fillId="0" borderId="11" xfId="0" applyNumberFormat="1" applyFont="1" applyBorder="1"/>
    <xf numFmtId="3" fontId="6" fillId="0" borderId="12" xfId="0" applyNumberFormat="1" applyFont="1" applyBorder="1"/>
    <xf numFmtId="3" fontId="10" fillId="5" borderId="13" xfId="0" applyNumberFormat="1" applyFont="1" applyFill="1" applyBorder="1"/>
    <xf numFmtId="3" fontId="10" fillId="5" borderId="24" xfId="0" applyNumberFormat="1" applyFont="1" applyFill="1" applyBorder="1"/>
    <xf numFmtId="3" fontId="10" fillId="5" borderId="40" xfId="0" applyNumberFormat="1" applyFont="1" applyFill="1" applyBorder="1"/>
    <xf numFmtId="3" fontId="10" fillId="5" borderId="34" xfId="0" applyNumberFormat="1" applyFont="1" applyFill="1" applyBorder="1"/>
    <xf numFmtId="0" fontId="4" fillId="12" borderId="38" xfId="0" applyFont="1" applyFill="1" applyBorder="1" applyAlignment="1">
      <alignment horizontal="center" vertical="center"/>
    </xf>
    <xf numFmtId="3" fontId="4" fillId="0" borderId="72" xfId="0" applyNumberFormat="1" applyFont="1" applyFill="1" applyBorder="1" applyAlignment="1">
      <alignment wrapText="1"/>
    </xf>
    <xf numFmtId="3" fontId="4" fillId="0" borderId="7" xfId="0" applyNumberFormat="1" applyFont="1" applyFill="1" applyBorder="1" applyAlignment="1">
      <alignment wrapText="1"/>
    </xf>
    <xf numFmtId="3" fontId="4" fillId="0" borderId="58" xfId="0" applyNumberFormat="1" applyFont="1" applyFill="1" applyBorder="1" applyAlignment="1">
      <alignment wrapText="1"/>
    </xf>
    <xf numFmtId="3" fontId="10" fillId="12" borderId="53" xfId="0" applyNumberFormat="1" applyFont="1" applyFill="1" applyBorder="1" applyAlignment="1">
      <alignment wrapText="1"/>
    </xf>
    <xf numFmtId="0" fontId="4" fillId="0" borderId="60" xfId="0" applyFont="1" applyFill="1" applyBorder="1" applyAlignment="1">
      <alignment wrapText="1"/>
    </xf>
    <xf numFmtId="3" fontId="4" fillId="0" borderId="44" xfId="0" applyNumberFormat="1" applyFont="1" applyFill="1" applyBorder="1" applyAlignment="1">
      <alignment wrapText="1"/>
    </xf>
    <xf numFmtId="3" fontId="4" fillId="0" borderId="1" xfId="0" applyNumberFormat="1" applyFont="1" applyFill="1" applyBorder="1" applyAlignment="1">
      <alignment wrapText="1"/>
    </xf>
    <xf numFmtId="3" fontId="4" fillId="0" borderId="61" xfId="0" applyNumberFormat="1" applyFont="1" applyFill="1" applyBorder="1" applyAlignment="1">
      <alignment wrapText="1"/>
    </xf>
    <xf numFmtId="3" fontId="10" fillId="12" borderId="43" xfId="0" applyNumberFormat="1" applyFont="1" applyFill="1" applyBorder="1" applyAlignment="1">
      <alignment wrapText="1"/>
    </xf>
    <xf numFmtId="0" fontId="4" fillId="0" borderId="62" xfId="0" applyFont="1" applyFill="1" applyBorder="1" applyAlignment="1">
      <alignment wrapText="1"/>
    </xf>
    <xf numFmtId="3" fontId="4" fillId="0" borderId="73" xfId="0" applyNumberFormat="1" applyFont="1" applyFill="1" applyBorder="1" applyAlignment="1">
      <alignment wrapText="1"/>
    </xf>
    <xf numFmtId="3" fontId="4" fillId="0" borderId="12" xfId="0" applyNumberFormat="1" applyFont="1" applyFill="1" applyBorder="1" applyAlignment="1">
      <alignment wrapText="1"/>
    </xf>
    <xf numFmtId="3" fontId="4" fillId="0" borderId="69" xfId="0" applyNumberFormat="1" applyFont="1" applyFill="1" applyBorder="1" applyAlignment="1">
      <alignment wrapText="1"/>
    </xf>
    <xf numFmtId="3" fontId="10" fillId="12" borderId="54" xfId="0" applyNumberFormat="1" applyFont="1" applyFill="1" applyBorder="1" applyAlignment="1">
      <alignment wrapText="1"/>
    </xf>
    <xf numFmtId="0" fontId="4" fillId="0" borderId="56" xfId="0" applyFont="1" applyFill="1" applyBorder="1" applyAlignment="1">
      <alignment wrapText="1"/>
    </xf>
    <xf numFmtId="3" fontId="10" fillId="12" borderId="37" xfId="0" applyNumberFormat="1" applyFont="1" applyFill="1" applyBorder="1" applyAlignment="1">
      <alignment wrapText="1"/>
    </xf>
    <xf numFmtId="0" fontId="4" fillId="12" borderId="52" xfId="0" applyFont="1" applyFill="1" applyBorder="1" applyAlignment="1">
      <alignment wrapText="1"/>
    </xf>
    <xf numFmtId="0" fontId="58" fillId="0" borderId="0" xfId="0" applyFont="1"/>
    <xf numFmtId="0" fontId="59" fillId="0" borderId="0" xfId="0" applyFont="1"/>
    <xf numFmtId="0" fontId="6" fillId="0" borderId="41" xfId="0" applyFont="1" applyFill="1" applyBorder="1" applyAlignment="1">
      <alignment horizontal="justify" vertical="top" wrapText="1"/>
    </xf>
    <xf numFmtId="0" fontId="58" fillId="0" borderId="0" xfId="0" applyFont="1" applyAlignment="1">
      <alignment vertical="top" wrapText="1"/>
    </xf>
    <xf numFmtId="0" fontId="53" fillId="0" borderId="0" xfId="0" applyFont="1" applyAlignment="1">
      <alignment horizontal="left" vertical="top" wrapText="1"/>
    </xf>
    <xf numFmtId="0" fontId="0" fillId="0" borderId="0" xfId="0" applyAlignment="1">
      <alignment horizontal="center" vertical="center" wrapText="1"/>
    </xf>
    <xf numFmtId="0" fontId="4" fillId="0" borderId="41" xfId="0" applyFont="1" applyFill="1" applyBorder="1" applyAlignment="1">
      <alignment horizontal="justify" vertical="top" wrapText="1"/>
    </xf>
    <xf numFmtId="0" fontId="61" fillId="0" borderId="0" xfId="0" applyFont="1" applyAlignment="1">
      <alignment horizontal="left" vertical="center" wrapText="1"/>
    </xf>
    <xf numFmtId="0" fontId="6" fillId="0" borderId="57" xfId="0" applyFont="1" applyFill="1" applyBorder="1" applyAlignment="1">
      <alignment horizontal="justify" vertical="top" wrapText="1"/>
    </xf>
    <xf numFmtId="0" fontId="0" fillId="0" borderId="0" xfId="0" applyAlignment="1">
      <alignment wrapText="1"/>
    </xf>
    <xf numFmtId="3" fontId="37" fillId="0" borderId="75" xfId="0" applyNumberFormat="1" applyFont="1" applyFill="1" applyBorder="1" applyAlignment="1">
      <alignment horizontal="center" vertical="center" wrapText="1"/>
    </xf>
    <xf numFmtId="3" fontId="37" fillId="0" borderId="16" xfId="0" applyNumberFormat="1" applyFont="1" applyFill="1" applyBorder="1" applyAlignment="1">
      <alignment horizontal="center" vertical="center" wrapText="1"/>
    </xf>
    <xf numFmtId="3" fontId="37" fillId="0" borderId="8" xfId="0" applyNumberFormat="1" applyFont="1" applyFill="1" applyBorder="1" applyAlignment="1">
      <alignment horizontal="center" vertical="center" wrapText="1"/>
    </xf>
    <xf numFmtId="3" fontId="10" fillId="5" borderId="60" xfId="0" applyNumberFormat="1" applyFont="1" applyFill="1" applyBorder="1" applyAlignment="1">
      <alignment vertical="center"/>
    </xf>
    <xf numFmtId="3" fontId="37" fillId="0" borderId="78" xfId="0" applyNumberFormat="1" applyFont="1" applyFill="1" applyBorder="1" applyAlignment="1">
      <alignment horizontal="center" vertical="center" wrapText="1"/>
    </xf>
    <xf numFmtId="3" fontId="41" fillId="5" borderId="39" xfId="0" applyNumberFormat="1" applyFont="1" applyFill="1" applyBorder="1" applyAlignment="1">
      <alignment horizontal="center" vertical="center" wrapText="1"/>
    </xf>
    <xf numFmtId="3" fontId="41" fillId="5" borderId="3" xfId="0" applyNumberFormat="1" applyFont="1" applyFill="1" applyBorder="1" applyAlignment="1">
      <alignment horizontal="center" vertical="center" wrapText="1"/>
    </xf>
    <xf numFmtId="3" fontId="41" fillId="5" borderId="5" xfId="0" applyNumberFormat="1" applyFont="1" applyFill="1" applyBorder="1" applyAlignment="1">
      <alignment horizontal="center" vertical="center" wrapText="1"/>
    </xf>
    <xf numFmtId="3" fontId="41" fillId="5" borderId="52" xfId="0" applyNumberFormat="1" applyFont="1" applyFill="1" applyBorder="1" applyAlignment="1">
      <alignment horizontal="center" vertical="center" wrapText="1"/>
    </xf>
    <xf numFmtId="3" fontId="37" fillId="0" borderId="32" xfId="0" applyNumberFormat="1" applyFont="1" applyFill="1" applyBorder="1" applyAlignment="1">
      <alignment horizontal="center" vertical="center" wrapText="1"/>
    </xf>
    <xf numFmtId="3" fontId="37" fillId="0" borderId="24" xfId="0" applyNumberFormat="1" applyFont="1" applyFill="1" applyBorder="1" applyAlignment="1">
      <alignment horizontal="center" vertical="center" wrapText="1"/>
    </xf>
    <xf numFmtId="3" fontId="37" fillId="0" borderId="26" xfId="0" applyNumberFormat="1" applyFont="1" applyFill="1" applyBorder="1" applyAlignment="1">
      <alignment horizontal="center" vertical="center" wrapText="1"/>
    </xf>
    <xf numFmtId="3" fontId="4" fillId="0" borderId="0" xfId="0" applyNumberFormat="1" applyFont="1"/>
    <xf numFmtId="3" fontId="4" fillId="0" borderId="0" xfId="0" applyNumberFormat="1" applyFont="1" applyFill="1"/>
    <xf numFmtId="0" fontId="63" fillId="0" borderId="0" xfId="0" applyFont="1" applyAlignment="1">
      <alignment wrapText="1"/>
    </xf>
    <xf numFmtId="3" fontId="8" fillId="0" borderId="41" xfId="0" applyNumberFormat="1" applyFont="1" applyBorder="1"/>
    <xf numFmtId="3" fontId="8" fillId="0" borderId="57" xfId="0" applyNumberFormat="1" applyFont="1" applyBorder="1"/>
    <xf numFmtId="0" fontId="4" fillId="0" borderId="41" xfId="0" applyFont="1" applyFill="1" applyBorder="1" applyAlignment="1">
      <alignment vertical="center" wrapText="1"/>
    </xf>
    <xf numFmtId="0" fontId="4" fillId="0" borderId="41" xfId="0" applyFont="1" applyFill="1" applyBorder="1" applyAlignment="1">
      <alignment vertical="top" wrapText="1"/>
    </xf>
    <xf numFmtId="3" fontId="8" fillId="12" borderId="38" xfId="0" applyNumberFormat="1" applyFont="1" applyFill="1" applyBorder="1"/>
    <xf numFmtId="0" fontId="10" fillId="12" borderId="38" xfId="0" applyFont="1" applyFill="1" applyBorder="1" applyAlignment="1">
      <alignment horizontal="left" wrapText="1"/>
    </xf>
    <xf numFmtId="3" fontId="8" fillId="0" borderId="47" xfId="0" applyNumberFormat="1" applyFont="1" applyBorder="1"/>
    <xf numFmtId="3" fontId="8" fillId="5" borderId="53" xfId="0" applyNumberFormat="1" applyFont="1" applyFill="1" applyBorder="1"/>
    <xf numFmtId="0" fontId="4" fillId="0" borderId="57" xfId="0" applyFont="1" applyFill="1" applyBorder="1" applyAlignment="1">
      <alignment horizontal="justify" vertical="top" wrapText="1"/>
    </xf>
    <xf numFmtId="3" fontId="4" fillId="0" borderId="47" xfId="0" applyNumberFormat="1" applyFont="1" applyFill="1" applyBorder="1" applyAlignment="1">
      <alignment horizontal="right"/>
    </xf>
    <xf numFmtId="3" fontId="4" fillId="0" borderId="0" xfId="0" applyNumberFormat="1" applyFont="1" applyFill="1" applyBorder="1" applyAlignment="1">
      <alignment horizontal="right"/>
    </xf>
    <xf numFmtId="3" fontId="4" fillId="0" borderId="30" xfId="0" applyNumberFormat="1" applyFont="1" applyFill="1" applyBorder="1" applyAlignment="1">
      <alignment horizontal="right"/>
    </xf>
    <xf numFmtId="3" fontId="4" fillId="0" borderId="38" xfId="0" applyNumberFormat="1" applyFont="1" applyBorder="1" applyAlignment="1">
      <alignment horizontal="right"/>
    </xf>
    <xf numFmtId="3" fontId="4" fillId="0" borderId="39" xfId="0" applyNumberFormat="1" applyFont="1" applyBorder="1" applyAlignment="1">
      <alignment horizontal="right"/>
    </xf>
    <xf numFmtId="3" fontId="10" fillId="0" borderId="38" xfId="0" applyNumberFormat="1" applyFont="1" applyFill="1" applyBorder="1"/>
    <xf numFmtId="0" fontId="4" fillId="0" borderId="54" xfId="0" applyFont="1" applyFill="1" applyBorder="1" applyAlignment="1">
      <alignment horizontal="left" vertical="center" wrapText="1"/>
    </xf>
    <xf numFmtId="0" fontId="4" fillId="0" borderId="54" xfId="0" applyFont="1" applyFill="1" applyBorder="1" applyAlignment="1">
      <alignment horizontal="justify" vertical="top" wrapText="1"/>
    </xf>
    <xf numFmtId="0" fontId="6" fillId="0" borderId="0" xfId="9" applyFont="1" applyAlignment="1">
      <alignment horizontal="right"/>
    </xf>
    <xf numFmtId="0" fontId="65" fillId="0" borderId="1" xfId="0" applyFont="1" applyBorder="1"/>
    <xf numFmtId="0" fontId="65" fillId="0" borderId="1" xfId="0" applyFont="1" applyBorder="1" applyAlignment="1">
      <alignment horizontal="center"/>
    </xf>
    <xf numFmtId="165" fontId="65" fillId="0" borderId="83" xfId="0" applyNumberFormat="1" applyFont="1" applyBorder="1" applyAlignment="1">
      <alignment horizontal="center"/>
    </xf>
    <xf numFmtId="165" fontId="66" fillId="0" borderId="83" xfId="0" applyNumberFormat="1" applyFont="1" applyBorder="1" applyAlignment="1">
      <alignment horizontal="center"/>
    </xf>
    <xf numFmtId="165" fontId="65" fillId="0" borderId="84" xfId="0" applyNumberFormat="1" applyFont="1" applyBorder="1" applyAlignment="1">
      <alignment horizontal="center"/>
    </xf>
    <xf numFmtId="10" fontId="66" fillId="0" borderId="85" xfId="0" applyNumberFormat="1" applyFont="1" applyBorder="1" applyAlignment="1">
      <alignment horizontal="center"/>
    </xf>
    <xf numFmtId="0" fontId="0" fillId="0" borderId="0" xfId="0" applyFont="1" applyAlignment="1">
      <alignment horizontal="left" vertical="center"/>
    </xf>
    <xf numFmtId="0" fontId="0" fillId="0" borderId="0" xfId="0" applyFont="1" applyAlignment="1">
      <alignment horizontal="justify"/>
    </xf>
    <xf numFmtId="0" fontId="4" fillId="0" borderId="0" xfId="0" applyFont="1" applyAlignment="1">
      <alignment horizontal="left" vertical="center"/>
    </xf>
    <xf numFmtId="0" fontId="4" fillId="0" borderId="0" xfId="0" applyFont="1" applyAlignment="1">
      <alignment horizontal="justify"/>
    </xf>
    <xf numFmtId="0" fontId="10" fillId="5" borderId="5" xfId="0" applyFont="1" applyFill="1" applyBorder="1" applyAlignment="1">
      <alignment horizontal="justify" vertical="center" wrapText="1"/>
    </xf>
    <xf numFmtId="0" fontId="31" fillId="5" borderId="5" xfId="0" applyFont="1" applyFill="1" applyBorder="1" applyAlignment="1">
      <alignment horizontal="justify" vertical="center" wrapText="1"/>
    </xf>
    <xf numFmtId="0" fontId="4" fillId="0" borderId="72" xfId="0" applyFont="1" applyBorder="1" applyAlignment="1">
      <alignment horizontal="left" vertical="center" wrapText="1"/>
    </xf>
    <xf numFmtId="0" fontId="4" fillId="0" borderId="44" xfId="0" applyFont="1" applyBorder="1" applyAlignment="1">
      <alignment horizontal="left" vertical="center" wrapText="1"/>
    </xf>
    <xf numFmtId="0" fontId="4" fillId="0" borderId="1" xfId="0" applyFont="1" applyBorder="1" applyAlignment="1">
      <alignment horizontal="left" vertical="center"/>
    </xf>
    <xf numFmtId="0" fontId="6" fillId="0" borderId="44" xfId="0" applyFont="1" applyBorder="1" applyAlignment="1">
      <alignment horizontal="left" vertical="center" wrapText="1"/>
    </xf>
    <xf numFmtId="0" fontId="4" fillId="0" borderId="40" xfId="0" applyFont="1" applyBorder="1" applyAlignment="1">
      <alignment horizontal="left" vertical="center" wrapText="1"/>
    </xf>
    <xf numFmtId="0" fontId="4" fillId="0" borderId="42" xfId="0" applyFont="1" applyBorder="1" applyAlignment="1">
      <alignment horizontal="left" vertical="center" wrapText="1"/>
    </xf>
    <xf numFmtId="0" fontId="6" fillId="0" borderId="22" xfId="0" applyFont="1" applyBorder="1" applyAlignment="1">
      <alignment horizontal="justify" vertical="center" wrapText="1"/>
    </xf>
    <xf numFmtId="0" fontId="6" fillId="0" borderId="21" xfId="0" applyFont="1" applyBorder="1" applyAlignment="1">
      <alignment horizontal="justify" vertical="center" wrapText="1"/>
    </xf>
    <xf numFmtId="3" fontId="4" fillId="0" borderId="16" xfId="0" applyNumberFormat="1" applyFont="1" applyBorder="1" applyAlignment="1">
      <alignment horizontal="right" vertical="center"/>
    </xf>
    <xf numFmtId="3" fontId="4" fillId="0" borderId="58" xfId="0" applyNumberFormat="1" applyFont="1" applyBorder="1" applyAlignment="1">
      <alignment horizontal="right"/>
    </xf>
    <xf numFmtId="3" fontId="10" fillId="12" borderId="22" xfId="0" applyNumberFormat="1" applyFont="1" applyFill="1" applyBorder="1" applyAlignment="1">
      <alignment horizontal="right"/>
    </xf>
    <xf numFmtId="3" fontId="4" fillId="0" borderId="17" xfId="0" applyNumberFormat="1" applyFont="1" applyBorder="1" applyAlignment="1">
      <alignment horizontal="right"/>
    </xf>
    <xf numFmtId="3" fontId="4" fillId="0" borderId="18" xfId="0" applyNumberFormat="1" applyFont="1" applyBorder="1" applyAlignment="1">
      <alignment horizontal="right"/>
    </xf>
    <xf numFmtId="3" fontId="4" fillId="0" borderId="22" xfId="0" applyNumberFormat="1" applyFont="1" applyBorder="1" applyAlignment="1">
      <alignment horizontal="right"/>
    </xf>
    <xf numFmtId="3" fontId="4" fillId="0" borderId="9" xfId="0" applyNumberFormat="1" applyFont="1" applyBorder="1" applyAlignment="1">
      <alignment horizontal="right" vertical="center"/>
    </xf>
    <xf numFmtId="3" fontId="4" fillId="0" borderId="61" xfId="0" applyNumberFormat="1" applyFont="1" applyBorder="1" applyAlignment="1">
      <alignment horizontal="right"/>
    </xf>
    <xf numFmtId="3" fontId="4" fillId="0" borderId="9" xfId="0" applyNumberFormat="1" applyFont="1" applyBorder="1" applyAlignment="1">
      <alignment horizontal="right"/>
    </xf>
    <xf numFmtId="3" fontId="4" fillId="0" borderId="1" xfId="0" applyNumberFormat="1" applyFont="1" applyBorder="1" applyAlignment="1">
      <alignment horizontal="right"/>
    </xf>
    <xf numFmtId="3" fontId="4" fillId="0" borderId="10" xfId="0" applyNumberFormat="1" applyFont="1" applyBorder="1" applyAlignment="1">
      <alignment horizontal="right"/>
    </xf>
    <xf numFmtId="3" fontId="4" fillId="0" borderId="9" xfId="0" applyNumberFormat="1" applyFont="1" applyBorder="1" applyAlignment="1">
      <alignment horizontal="right" vertical="center" wrapText="1"/>
    </xf>
    <xf numFmtId="3" fontId="4" fillId="0" borderId="20" xfId="0" applyNumberFormat="1" applyFont="1" applyBorder="1" applyAlignment="1">
      <alignment horizontal="right" vertical="center"/>
    </xf>
    <xf numFmtId="3" fontId="4" fillId="0" borderId="64" xfId="0" applyNumberFormat="1" applyFont="1" applyBorder="1" applyAlignment="1">
      <alignment horizontal="right"/>
    </xf>
    <xf numFmtId="3" fontId="4" fillId="0" borderId="20" xfId="0" applyNumberFormat="1" applyFont="1" applyBorder="1" applyAlignment="1">
      <alignment horizontal="right"/>
    </xf>
    <xf numFmtId="3" fontId="4" fillId="0" borderId="2" xfId="0" applyNumberFormat="1" applyFont="1" applyBorder="1" applyAlignment="1">
      <alignment horizontal="right"/>
    </xf>
    <xf numFmtId="3" fontId="4" fillId="0" borderId="21" xfId="0" applyNumberFormat="1" applyFont="1" applyBorder="1" applyAlignment="1">
      <alignment horizontal="right"/>
    </xf>
    <xf numFmtId="3" fontId="4" fillId="0" borderId="20" xfId="0" applyNumberFormat="1" applyFont="1" applyBorder="1" applyAlignment="1">
      <alignment horizontal="right" wrapText="1"/>
    </xf>
    <xf numFmtId="3" fontId="4" fillId="0" borderId="64" xfId="0" applyNumberFormat="1" applyFont="1" applyBorder="1" applyAlignment="1">
      <alignment horizontal="right" wrapText="1"/>
    </xf>
    <xf numFmtId="3" fontId="10" fillId="12" borderId="3" xfId="0" applyNumberFormat="1" applyFont="1" applyFill="1" applyBorder="1" applyAlignment="1">
      <alignment horizontal="right"/>
    </xf>
    <xf numFmtId="3" fontId="10" fillId="12" borderId="4" xfId="0" applyNumberFormat="1" applyFont="1" applyFill="1" applyBorder="1" applyAlignment="1">
      <alignment horizontal="right"/>
    </xf>
    <xf numFmtId="3" fontId="10" fillId="12" borderId="5" xfId="0" applyNumberFormat="1" applyFont="1" applyFill="1" applyBorder="1" applyAlignment="1">
      <alignment horizontal="right"/>
    </xf>
    <xf numFmtId="0" fontId="10" fillId="0" borderId="0" xfId="0" applyFont="1" applyAlignment="1">
      <alignment wrapText="1"/>
    </xf>
    <xf numFmtId="3" fontId="10" fillId="0" borderId="0" xfId="0" applyNumberFormat="1" applyFont="1" applyAlignment="1">
      <alignment horizontal="center" wrapText="1"/>
    </xf>
    <xf numFmtId="3" fontId="10" fillId="0" borderId="0" xfId="0" applyNumberFormat="1" applyFont="1" applyAlignment="1">
      <alignment wrapText="1"/>
    </xf>
    <xf numFmtId="3" fontId="10" fillId="0" borderId="0" xfId="0" applyNumberFormat="1" applyFont="1" applyAlignment="1"/>
    <xf numFmtId="3" fontId="10" fillId="0" borderId="0" xfId="0" applyNumberFormat="1" applyFont="1"/>
    <xf numFmtId="3" fontId="10" fillId="12" borderId="24" xfId="0" applyNumberFormat="1" applyFont="1" applyFill="1" applyBorder="1" applyAlignment="1">
      <alignment horizontal="center" vertical="center" wrapText="1"/>
    </xf>
    <xf numFmtId="3" fontId="10" fillId="12" borderId="79" xfId="0" applyNumberFormat="1" applyFont="1" applyFill="1" applyBorder="1" applyAlignment="1">
      <alignment horizontal="center" vertical="center" wrapText="1"/>
    </xf>
    <xf numFmtId="3" fontId="10" fillId="12" borderId="26" xfId="0" applyNumberFormat="1" applyFont="1" applyFill="1" applyBorder="1" applyAlignment="1">
      <alignment horizontal="center" vertical="center" wrapText="1"/>
    </xf>
    <xf numFmtId="3" fontId="10" fillId="12" borderId="11" xfId="0" applyNumberFormat="1" applyFont="1" applyFill="1" applyBorder="1" applyAlignment="1">
      <alignment horizontal="center" vertical="center" wrapText="1"/>
    </xf>
    <xf numFmtId="3" fontId="10" fillId="12" borderId="12" xfId="0" applyNumberFormat="1" applyFont="1" applyFill="1" applyBorder="1" applyAlignment="1">
      <alignment horizontal="center" vertical="center" wrapText="1"/>
    </xf>
    <xf numFmtId="3" fontId="10" fillId="12" borderId="13" xfId="0" applyNumberFormat="1" applyFont="1" applyFill="1" applyBorder="1" applyAlignment="1">
      <alignment horizontal="center" vertical="center" wrapText="1"/>
    </xf>
    <xf numFmtId="3" fontId="4" fillId="12" borderId="23" xfId="0" applyNumberFormat="1" applyFont="1" applyFill="1" applyBorder="1" applyAlignment="1">
      <alignment horizontal="center" vertical="center"/>
    </xf>
    <xf numFmtId="3" fontId="4" fillId="12" borderId="67" xfId="0" applyNumberFormat="1" applyFont="1" applyFill="1" applyBorder="1" applyAlignment="1">
      <alignment horizontal="center" vertical="center"/>
    </xf>
    <xf numFmtId="3" fontId="4" fillId="12" borderId="19" xfId="0" applyNumberFormat="1" applyFont="1" applyFill="1" applyBorder="1" applyAlignment="1">
      <alignment horizontal="center" vertical="center"/>
    </xf>
    <xf numFmtId="3" fontId="4" fillId="12" borderId="49" xfId="0" applyNumberFormat="1" applyFont="1" applyFill="1" applyBorder="1" applyAlignment="1">
      <alignment horizontal="center" vertical="center"/>
    </xf>
    <xf numFmtId="3" fontId="4" fillId="0" borderId="17" xfId="0" applyNumberFormat="1" applyFont="1" applyFill="1" applyBorder="1"/>
    <xf numFmtId="3" fontId="4" fillId="0" borderId="18" xfId="0" applyNumberFormat="1" applyFont="1" applyFill="1" applyBorder="1"/>
    <xf numFmtId="3" fontId="10" fillId="12" borderId="22" xfId="0" applyNumberFormat="1" applyFont="1" applyFill="1" applyBorder="1"/>
    <xf numFmtId="3" fontId="4" fillId="0" borderId="17" xfId="0" applyNumberFormat="1" applyFont="1" applyBorder="1"/>
    <xf numFmtId="3" fontId="4" fillId="0" borderId="18" xfId="0" applyNumberFormat="1" applyFont="1" applyBorder="1"/>
    <xf numFmtId="3" fontId="4" fillId="0" borderId="22" xfId="0" applyNumberFormat="1" applyFont="1" applyBorder="1"/>
    <xf numFmtId="0" fontId="67" fillId="0" borderId="0" xfId="0" applyFont="1"/>
    <xf numFmtId="3" fontId="4" fillId="0" borderId="1" xfId="0" applyNumberFormat="1" applyFont="1" applyFill="1" applyBorder="1"/>
    <xf numFmtId="3" fontId="10" fillId="12" borderId="10" xfId="0" applyNumberFormat="1" applyFont="1" applyFill="1" applyBorder="1"/>
    <xf numFmtId="3" fontId="4" fillId="0" borderId="1" xfId="0" applyNumberFormat="1" applyFont="1" applyBorder="1"/>
    <xf numFmtId="3" fontId="4" fillId="0" borderId="1" xfId="0" applyNumberFormat="1" applyFont="1" applyBorder="1" applyAlignment="1"/>
    <xf numFmtId="3" fontId="4" fillId="0" borderId="20" xfId="0" applyNumberFormat="1" applyFont="1" applyFill="1" applyBorder="1"/>
    <xf numFmtId="3" fontId="4" fillId="0" borderId="2" xfId="0" applyNumberFormat="1" applyFont="1" applyFill="1" applyBorder="1"/>
    <xf numFmtId="3" fontId="10" fillId="12" borderId="21" xfId="0" applyNumberFormat="1" applyFont="1" applyFill="1" applyBorder="1"/>
    <xf numFmtId="3" fontId="4" fillId="0" borderId="2" xfId="0" applyNumberFormat="1" applyFont="1" applyBorder="1"/>
    <xf numFmtId="3" fontId="10" fillId="12" borderId="39" xfId="0" applyNumberFormat="1" applyFont="1" applyFill="1" applyBorder="1"/>
    <xf numFmtId="3" fontId="10" fillId="12" borderId="35" xfId="0" applyNumberFormat="1" applyFont="1" applyFill="1" applyBorder="1"/>
    <xf numFmtId="3" fontId="10" fillId="12" borderId="5" xfId="0" applyNumberFormat="1" applyFont="1" applyFill="1" applyBorder="1"/>
    <xf numFmtId="3" fontId="10" fillId="12" borderId="3" xfId="0" applyNumberFormat="1" applyFont="1" applyFill="1" applyBorder="1"/>
    <xf numFmtId="3" fontId="10" fillId="12" borderId="38" xfId="0" applyNumberFormat="1" applyFont="1" applyFill="1" applyBorder="1"/>
    <xf numFmtId="3" fontId="4" fillId="0" borderId="0" xfId="0" applyNumberFormat="1" applyFont="1" applyBorder="1"/>
    <xf numFmtId="0" fontId="6" fillId="0" borderId="57" xfId="0" applyFont="1" applyFill="1" applyBorder="1" applyAlignment="1">
      <alignment horizontal="left" vertical="center" wrapText="1"/>
    </xf>
    <xf numFmtId="0" fontId="28" fillId="0" borderId="57" xfId="0" applyFont="1" applyFill="1" applyBorder="1" applyAlignment="1">
      <alignment horizontal="left" wrapText="1"/>
    </xf>
    <xf numFmtId="0" fontId="4" fillId="0" borderId="0" xfId="0" applyFont="1" applyAlignment="1">
      <alignment horizontal="left" vertical="top"/>
    </xf>
    <xf numFmtId="0" fontId="68" fillId="0" borderId="0" xfId="0" applyFont="1" applyAlignment="1">
      <alignment horizontal="left" vertical="center" wrapText="1"/>
    </xf>
    <xf numFmtId="0" fontId="68" fillId="0" borderId="0" xfId="0" applyFont="1" applyAlignment="1">
      <alignment vertical="top" wrapText="1"/>
    </xf>
    <xf numFmtId="0" fontId="68" fillId="0" borderId="0" xfId="0" applyFont="1" applyAlignment="1">
      <alignment horizontal="justify" vertical="justify" wrapText="1"/>
    </xf>
    <xf numFmtId="0" fontId="68" fillId="0" borderId="0" xfId="0" applyFont="1" applyAlignment="1">
      <alignment horizontal="justify" vertical="center" wrapText="1"/>
    </xf>
    <xf numFmtId="3" fontId="7" fillId="0" borderId="37" xfId="0" applyNumberFormat="1" applyFont="1" applyBorder="1" applyAlignment="1">
      <alignment horizontal="right" vertical="center" wrapText="1"/>
    </xf>
    <xf numFmtId="3" fontId="7" fillId="0" borderId="5" xfId="0" applyNumberFormat="1" applyFont="1" applyBorder="1" applyAlignment="1">
      <alignment horizontal="right" vertical="center" wrapText="1"/>
    </xf>
    <xf numFmtId="3" fontId="8" fillId="0" borderId="42" xfId="0" applyNumberFormat="1" applyFont="1" applyBorder="1" applyAlignment="1">
      <alignment horizontal="right" vertical="center" wrapText="1"/>
    </xf>
    <xf numFmtId="3" fontId="8" fillId="0" borderId="18" xfId="0" applyNumberFormat="1" applyFont="1" applyBorder="1" applyAlignment="1">
      <alignment horizontal="right" vertical="justify" wrapText="1"/>
    </xf>
    <xf numFmtId="3" fontId="8" fillId="0" borderId="22" xfId="0" applyNumberFormat="1" applyFont="1" applyBorder="1" applyAlignment="1">
      <alignment horizontal="right" vertical="justify" wrapText="1"/>
    </xf>
    <xf numFmtId="3" fontId="8" fillId="0" borderId="44" xfId="0" applyNumberFormat="1" applyFont="1" applyBorder="1" applyAlignment="1">
      <alignment horizontal="right" vertical="center" wrapText="1"/>
    </xf>
    <xf numFmtId="3" fontId="8" fillId="0" borderId="1" xfId="0" applyNumberFormat="1" applyFont="1" applyBorder="1" applyAlignment="1">
      <alignment horizontal="right" vertical="justify" wrapText="1"/>
    </xf>
    <xf numFmtId="3" fontId="8" fillId="0" borderId="10" xfId="0" applyNumberFormat="1" applyFont="1" applyBorder="1" applyAlignment="1">
      <alignment horizontal="right" vertical="justify" wrapText="1"/>
    </xf>
    <xf numFmtId="3" fontId="8" fillId="0" borderId="46" xfId="0" applyNumberFormat="1" applyFont="1" applyBorder="1" applyAlignment="1">
      <alignment horizontal="right" vertical="center" wrapText="1"/>
    </xf>
    <xf numFmtId="3" fontId="8" fillId="0" borderId="2" xfId="0" applyNumberFormat="1" applyFont="1" applyBorder="1" applyAlignment="1">
      <alignment horizontal="right" vertical="justify" wrapText="1"/>
    </xf>
    <xf numFmtId="3" fontId="8" fillId="0" borderId="21" xfId="0" applyNumberFormat="1" applyFont="1" applyBorder="1" applyAlignment="1">
      <alignment horizontal="right" vertical="justify" wrapText="1"/>
    </xf>
    <xf numFmtId="0" fontId="8" fillId="0" borderId="37" xfId="0" applyFont="1" applyBorder="1" applyAlignment="1">
      <alignment horizontal="right" vertical="center" wrapText="1"/>
    </xf>
    <xf numFmtId="0" fontId="8" fillId="0" borderId="4" xfId="0" applyFont="1" applyBorder="1" applyAlignment="1">
      <alignment horizontal="right" vertical="justify" wrapText="1"/>
    </xf>
    <xf numFmtId="0" fontId="8" fillId="0" borderId="5" xfId="0" applyFont="1" applyBorder="1" applyAlignment="1">
      <alignment horizontal="right" vertical="justify" wrapText="1"/>
    </xf>
    <xf numFmtId="0" fontId="69" fillId="0" borderId="42" xfId="0" applyFont="1" applyBorder="1" applyAlignment="1">
      <alignment horizontal="right" vertical="center" wrapText="1"/>
    </xf>
    <xf numFmtId="0" fontId="8" fillId="0" borderId="18" xfId="0" applyFont="1" applyBorder="1" applyAlignment="1">
      <alignment horizontal="right" vertical="justify" wrapText="1"/>
    </xf>
    <xf numFmtId="0" fontId="8" fillId="0" borderId="22" xfId="0" applyFont="1" applyBorder="1" applyAlignment="1">
      <alignment horizontal="right" vertical="justify" wrapText="1"/>
    </xf>
    <xf numFmtId="0" fontId="8" fillId="0" borderId="46" xfId="0" applyFont="1" applyBorder="1" applyAlignment="1">
      <alignment horizontal="right" vertical="center" wrapText="1"/>
    </xf>
    <xf numFmtId="0" fontId="8" fillId="0" borderId="2" xfId="0" applyFont="1" applyBorder="1" applyAlignment="1">
      <alignment horizontal="right" vertical="justify" wrapText="1"/>
    </xf>
    <xf numFmtId="0" fontId="8" fillId="0" borderId="21" xfId="0" applyFont="1" applyBorder="1" applyAlignment="1">
      <alignment horizontal="right" vertical="justify" wrapText="1"/>
    </xf>
    <xf numFmtId="0" fontId="43" fillId="0" borderId="37" xfId="0" applyFont="1" applyBorder="1" applyAlignment="1">
      <alignment horizontal="right" vertical="justify" wrapText="1"/>
    </xf>
    <xf numFmtId="3" fontId="11" fillId="0" borderId="37" xfId="0" applyNumberFormat="1" applyFont="1" applyBorder="1" applyAlignment="1">
      <alignment horizontal="right" vertical="justify" wrapText="1"/>
    </xf>
    <xf numFmtId="3" fontId="11" fillId="0" borderId="5" xfId="0" applyNumberFormat="1" applyFont="1" applyBorder="1" applyAlignment="1">
      <alignment horizontal="right" vertical="justify" wrapText="1"/>
    </xf>
    <xf numFmtId="3" fontId="43" fillId="0" borderId="42" xfId="0" applyNumberFormat="1" applyFont="1" applyBorder="1" applyAlignment="1">
      <alignment horizontal="right" vertical="justify" wrapText="1"/>
    </xf>
    <xf numFmtId="3" fontId="43" fillId="0" borderId="44" xfId="0" applyNumberFormat="1" applyFont="1" applyBorder="1" applyAlignment="1">
      <alignment horizontal="right" vertical="justify" wrapText="1"/>
    </xf>
    <xf numFmtId="3" fontId="43" fillId="0" borderId="46" xfId="0" applyNumberFormat="1" applyFont="1" applyBorder="1" applyAlignment="1">
      <alignment horizontal="right" vertical="justify" wrapText="1"/>
    </xf>
    <xf numFmtId="3" fontId="11" fillId="0" borderId="48" xfId="0" applyNumberFormat="1" applyFont="1" applyBorder="1" applyAlignment="1">
      <alignment horizontal="right" vertical="justify" wrapText="1"/>
    </xf>
    <xf numFmtId="3" fontId="11" fillId="0" borderId="49" xfId="0" applyNumberFormat="1" applyFont="1" applyBorder="1" applyAlignment="1">
      <alignment horizontal="right" vertical="justify" wrapText="1"/>
    </xf>
    <xf numFmtId="3" fontId="11" fillId="0" borderId="19" xfId="0" applyNumberFormat="1" applyFont="1" applyBorder="1" applyAlignment="1">
      <alignment horizontal="right" vertical="justify" wrapText="1"/>
    </xf>
    <xf numFmtId="10" fontId="23" fillId="0" borderId="51" xfId="0" applyNumberFormat="1" applyFont="1" applyBorder="1" applyAlignment="1">
      <alignment horizontal="right" vertical="justify" wrapText="1"/>
    </xf>
    <xf numFmtId="10" fontId="23" fillId="0" borderId="5" xfId="0" applyNumberFormat="1" applyFont="1" applyBorder="1" applyAlignment="1">
      <alignment horizontal="right" vertical="justify" wrapText="1"/>
    </xf>
    <xf numFmtId="0" fontId="9" fillId="0" borderId="39" xfId="0" applyFont="1" applyBorder="1" applyAlignment="1">
      <alignment horizontal="justify" vertical="justify" wrapText="1"/>
    </xf>
    <xf numFmtId="14" fontId="4" fillId="0" borderId="22" xfId="0" applyNumberFormat="1" applyFont="1" applyBorder="1" applyAlignment="1">
      <alignment horizontal="center" vertical="center" wrapText="1"/>
    </xf>
    <xf numFmtId="14" fontId="4" fillId="0" borderId="13" xfId="0" applyNumberFormat="1" applyFont="1" applyBorder="1" applyAlignment="1">
      <alignment horizontal="center" vertical="center" wrapText="1"/>
    </xf>
    <xf numFmtId="0" fontId="4" fillId="6" borderId="10"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6" fillId="0" borderId="43" xfId="0" quotePrefix="1" applyFont="1" applyBorder="1" applyAlignment="1">
      <alignment horizontal="left" vertical="center" wrapText="1"/>
    </xf>
    <xf numFmtId="0" fontId="70" fillId="0" borderId="43" xfId="13" applyBorder="1" applyAlignment="1">
      <alignment horizontal="left" vertical="center" wrapText="1"/>
    </xf>
    <xf numFmtId="0" fontId="6" fillId="6" borderId="66" xfId="0" applyFont="1" applyFill="1" applyBorder="1" applyAlignment="1">
      <alignment horizontal="left" vertical="center" wrapText="1"/>
    </xf>
    <xf numFmtId="0" fontId="6" fillId="0" borderId="43" xfId="0" applyFont="1" applyBorder="1" applyAlignment="1">
      <alignment horizontal="left" vertical="top" wrapText="1"/>
    </xf>
    <xf numFmtId="0" fontId="6" fillId="6" borderId="74" xfId="0" applyFont="1" applyFill="1" applyBorder="1" applyAlignment="1">
      <alignment horizontal="left" vertical="center" wrapText="1"/>
    </xf>
    <xf numFmtId="0" fontId="70" fillId="0" borderId="54" xfId="13" applyBorder="1" applyAlignment="1">
      <alignment horizontal="left" vertical="center" wrapText="1"/>
    </xf>
    <xf numFmtId="0" fontId="4" fillId="6" borderId="9"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4" fillId="6" borderId="10" xfId="0" applyFont="1" applyFill="1" applyBorder="1" applyAlignment="1">
      <alignment vertical="center" wrapText="1"/>
    </xf>
    <xf numFmtId="0" fontId="4" fillId="6" borderId="1" xfId="0" applyFont="1" applyFill="1" applyBorder="1" applyAlignment="1">
      <alignment horizontal="left" vertical="center" wrapText="1"/>
    </xf>
    <xf numFmtId="0" fontId="4" fillId="6" borderId="10" xfId="0" applyFont="1" applyFill="1" applyBorder="1" applyAlignment="1">
      <alignment horizontal="center" vertical="center" wrapText="1"/>
    </xf>
    <xf numFmtId="0" fontId="70" fillId="0" borderId="1" xfId="13" applyBorder="1" applyAlignment="1">
      <alignment wrapText="1"/>
    </xf>
    <xf numFmtId="16" fontId="37" fillId="0" borderId="62" xfId="0" applyNumberFormat="1" applyFont="1" applyFill="1" applyBorder="1" applyAlignment="1">
      <alignment vertical="center"/>
    </xf>
    <xf numFmtId="0" fontId="37" fillId="0" borderId="62" xfId="0" applyFont="1" applyFill="1" applyBorder="1" applyAlignment="1">
      <alignment vertical="center" wrapText="1"/>
    </xf>
    <xf numFmtId="0" fontId="5" fillId="0" borderId="0" xfId="14" applyFont="1" applyAlignment="1">
      <alignment horizontal="left" vertical="center" wrapText="1"/>
    </xf>
    <xf numFmtId="3" fontId="5" fillId="0" borderId="0" xfId="14" applyNumberFormat="1" applyFont="1" applyAlignment="1">
      <alignment horizontal="left" vertical="center" wrapText="1"/>
    </xf>
    <xf numFmtId="0" fontId="6" fillId="0" borderId="0" xfId="14" applyFont="1" applyAlignment="1">
      <alignment horizontal="left" vertical="center" wrapText="1"/>
    </xf>
    <xf numFmtId="0" fontId="2" fillId="0" borderId="0" xfId="14"/>
    <xf numFmtId="3" fontId="5" fillId="12" borderId="38" xfId="14" applyNumberFormat="1" applyFont="1" applyFill="1" applyBorder="1" applyAlignment="1">
      <alignment horizontal="center" vertical="center" wrapText="1"/>
    </xf>
    <xf numFmtId="0" fontId="5" fillId="12" borderId="38" xfId="14" applyFont="1" applyFill="1" applyBorder="1" applyAlignment="1">
      <alignment horizontal="center" vertical="center" wrapText="1"/>
    </xf>
    <xf numFmtId="3" fontId="6" fillId="12" borderId="50" xfId="14" applyNumberFormat="1" applyFont="1" applyFill="1" applyBorder="1" applyAlignment="1">
      <alignment horizontal="center" vertical="center" wrapText="1"/>
    </xf>
    <xf numFmtId="0" fontId="6" fillId="12" borderId="50" xfId="14" applyFont="1" applyFill="1" applyBorder="1" applyAlignment="1">
      <alignment horizontal="center" vertical="center" wrapText="1"/>
    </xf>
    <xf numFmtId="49" fontId="5" fillId="0" borderId="38" xfId="14" applyNumberFormat="1" applyFont="1" applyBorder="1" applyAlignment="1">
      <alignment horizontal="center" vertical="center" wrapText="1"/>
    </xf>
    <xf numFmtId="0" fontId="5" fillId="0" borderId="38" xfId="14" applyFont="1" applyBorder="1" applyAlignment="1">
      <alignment vertical="center" wrapText="1"/>
    </xf>
    <xf numFmtId="3" fontId="6" fillId="0" borderId="38" xfId="14" applyNumberFormat="1" applyFont="1" applyBorder="1" applyAlignment="1">
      <alignment horizontal="right" vertical="center" wrapText="1"/>
    </xf>
    <xf numFmtId="0" fontId="6" fillId="8" borderId="38" xfId="14" applyFont="1" applyFill="1" applyBorder="1" applyAlignment="1">
      <alignment horizontal="center" vertical="center" wrapText="1"/>
    </xf>
    <xf numFmtId="49" fontId="5" fillId="5" borderId="53" xfId="14" applyNumberFormat="1" applyFont="1" applyFill="1" applyBorder="1" applyAlignment="1">
      <alignment horizontal="center" vertical="center" wrapText="1"/>
    </xf>
    <xf numFmtId="0" fontId="5" fillId="5" borderId="53" xfId="14" applyFont="1" applyFill="1" applyBorder="1" applyAlignment="1">
      <alignment vertical="center" wrapText="1"/>
    </xf>
    <xf numFmtId="3" fontId="5" fillId="5" borderId="53" xfId="14" applyNumberFormat="1" applyFont="1" applyFill="1" applyBorder="1" applyAlignment="1">
      <alignment horizontal="right" vertical="center" wrapText="1"/>
    </xf>
    <xf numFmtId="0" fontId="6" fillId="8" borderId="53" xfId="14" applyFont="1" applyFill="1" applyBorder="1" applyAlignment="1">
      <alignment horizontal="center" vertical="center" wrapText="1"/>
    </xf>
    <xf numFmtId="49" fontId="6" fillId="0" borderId="43" xfId="14" applyNumberFormat="1" applyFont="1" applyBorder="1" applyAlignment="1">
      <alignment horizontal="center" vertical="center" wrapText="1"/>
    </xf>
    <xf numFmtId="0" fontId="6" fillId="0" borderId="43" xfId="14" applyFont="1" applyBorder="1" applyAlignment="1">
      <alignment horizontal="left" vertical="center" wrapText="1" indent="1"/>
    </xf>
    <xf numFmtId="3" fontId="6" fillId="0" borderId="43" xfId="14" applyNumberFormat="1" applyFont="1" applyBorder="1" applyAlignment="1">
      <alignment horizontal="right" vertical="center"/>
    </xf>
    <xf numFmtId="0" fontId="6" fillId="8" borderId="43" xfId="14" applyFont="1" applyFill="1" applyBorder="1" applyAlignment="1">
      <alignment vertical="center"/>
    </xf>
    <xf numFmtId="3" fontId="6" fillId="0" borderId="43" xfId="14" applyNumberFormat="1" applyFont="1" applyFill="1" applyBorder="1" applyAlignment="1">
      <alignment horizontal="right" vertical="center"/>
    </xf>
    <xf numFmtId="3" fontId="6" fillId="0" borderId="43" xfId="14" applyNumberFormat="1" applyFont="1" applyFill="1" applyBorder="1" applyAlignment="1">
      <alignment vertical="center"/>
    </xf>
    <xf numFmtId="0" fontId="6" fillId="0" borderId="43" xfId="14" applyFont="1" applyFill="1" applyBorder="1" applyAlignment="1">
      <alignment horizontal="left" vertical="center" wrapText="1" indent="1"/>
    </xf>
    <xf numFmtId="49" fontId="5" fillId="5" borderId="57" xfId="14" applyNumberFormat="1" applyFont="1" applyFill="1" applyBorder="1" applyAlignment="1">
      <alignment horizontal="center" vertical="center" wrapText="1"/>
    </xf>
    <xf numFmtId="0" fontId="5" fillId="5" borderId="57" xfId="14" applyFont="1" applyFill="1" applyBorder="1" applyAlignment="1">
      <alignment vertical="center" wrapText="1"/>
    </xf>
    <xf numFmtId="3" fontId="5" fillId="5" borderId="57" xfId="14" applyNumberFormat="1" applyFont="1" applyFill="1" applyBorder="1" applyAlignment="1">
      <alignment horizontal="right" vertical="center"/>
    </xf>
    <xf numFmtId="0" fontId="6" fillId="8" borderId="57" xfId="14" applyFont="1" applyFill="1" applyBorder="1" applyAlignment="1">
      <alignment vertical="center"/>
    </xf>
    <xf numFmtId="3" fontId="2" fillId="0" borderId="0" xfId="14" applyNumberFormat="1" applyAlignment="1">
      <alignment horizontal="right"/>
    </xf>
    <xf numFmtId="3" fontId="2" fillId="0" borderId="0" xfId="14" applyNumberFormat="1"/>
    <xf numFmtId="0" fontId="5" fillId="0" borderId="0" xfId="14" applyFont="1" applyAlignment="1">
      <alignment vertical="center"/>
    </xf>
    <xf numFmtId="0" fontId="4" fillId="0" borderId="0" xfId="14" applyFont="1"/>
    <xf numFmtId="0" fontId="2" fillId="0" borderId="0" xfId="14" applyFill="1"/>
    <xf numFmtId="0" fontId="4" fillId="0" borderId="0" xfId="14" applyFont="1" applyBorder="1"/>
    <xf numFmtId="0" fontId="4" fillId="0" borderId="0" xfId="14" applyFont="1" applyBorder="1" applyAlignment="1">
      <alignment horizontal="right"/>
    </xf>
    <xf numFmtId="0" fontId="10" fillId="12" borderId="36" xfId="14" applyFont="1" applyFill="1" applyBorder="1" applyAlignment="1">
      <alignment horizontal="center" vertical="center" wrapText="1"/>
    </xf>
    <xf numFmtId="0" fontId="10" fillId="12" borderId="5" xfId="14" applyFont="1" applyFill="1" applyBorder="1" applyAlignment="1">
      <alignment horizontal="center" vertical="center" wrapText="1"/>
    </xf>
    <xf numFmtId="0" fontId="10" fillId="12" borderId="39" xfId="14" applyFont="1" applyFill="1" applyBorder="1" applyAlignment="1">
      <alignment horizontal="center" vertical="center" wrapText="1"/>
    </xf>
    <xf numFmtId="0" fontId="10" fillId="12" borderId="35" xfId="14" applyFont="1" applyFill="1" applyBorder="1" applyAlignment="1">
      <alignment horizontal="center" vertical="center" wrapText="1"/>
    </xf>
    <xf numFmtId="0" fontId="10" fillId="12" borderId="15" xfId="14" applyFont="1" applyFill="1" applyBorder="1" applyAlignment="1">
      <alignment horizontal="center" vertical="center" wrapText="1"/>
    </xf>
    <xf numFmtId="0" fontId="4" fillId="12" borderId="28" xfId="14" applyFont="1" applyFill="1" applyBorder="1" applyAlignment="1">
      <alignment horizontal="center" vertical="center"/>
    </xf>
    <xf numFmtId="0" fontId="4" fillId="12" borderId="15" xfId="14" applyFont="1" applyFill="1" applyBorder="1" applyAlignment="1">
      <alignment horizontal="center" vertical="center"/>
    </xf>
    <xf numFmtId="0" fontId="4" fillId="12" borderId="27" xfId="14" applyFont="1" applyFill="1" applyBorder="1" applyAlignment="1">
      <alignment horizontal="center" vertical="center"/>
    </xf>
    <xf numFmtId="0" fontId="4" fillId="12" borderId="71" xfId="14" applyFont="1" applyFill="1" applyBorder="1" applyAlignment="1">
      <alignment horizontal="center" vertical="center"/>
    </xf>
    <xf numFmtId="0" fontId="4" fillId="12" borderId="15" xfId="14" applyFont="1" applyFill="1" applyBorder="1" applyAlignment="1">
      <alignment horizontal="center" vertical="center" wrapText="1"/>
    </xf>
    <xf numFmtId="49" fontId="37" fillId="0" borderId="53" xfId="14" applyNumberFormat="1" applyFont="1" applyBorder="1" applyAlignment="1">
      <alignment horizontal="center" vertical="center" wrapText="1"/>
    </xf>
    <xf numFmtId="0" fontId="4" fillId="0" borderId="53" xfId="14" applyFont="1" applyFill="1" applyBorder="1" applyAlignment="1">
      <alignment vertical="center" wrapText="1"/>
    </xf>
    <xf numFmtId="3" fontId="4" fillId="0" borderId="59" xfId="14" applyNumberFormat="1" applyFont="1" applyFill="1" applyBorder="1" applyAlignment="1">
      <alignment vertical="center" wrapText="1"/>
    </xf>
    <xf numFmtId="3" fontId="4" fillId="0" borderId="7" xfId="14" applyNumberFormat="1" applyFont="1" applyFill="1" applyBorder="1" applyAlignment="1">
      <alignment vertical="center" wrapText="1"/>
    </xf>
    <xf numFmtId="3" fontId="4" fillId="0" borderId="58" xfId="14" applyNumberFormat="1" applyFont="1" applyFill="1" applyBorder="1" applyAlignment="1">
      <alignment vertical="center" wrapText="1"/>
    </xf>
    <xf numFmtId="3" fontId="10" fillId="5" borderId="75" xfId="14" applyNumberFormat="1" applyFont="1" applyFill="1" applyBorder="1" applyAlignment="1">
      <alignment vertical="center" wrapText="1"/>
    </xf>
    <xf numFmtId="3" fontId="10" fillId="5" borderId="53" xfId="14" applyNumberFormat="1" applyFont="1" applyFill="1" applyBorder="1" applyAlignment="1">
      <alignment vertical="center" wrapText="1"/>
    </xf>
    <xf numFmtId="49" fontId="37" fillId="0" borderId="43" xfId="14" applyNumberFormat="1" applyFont="1" applyBorder="1" applyAlignment="1">
      <alignment horizontal="center" vertical="center" wrapText="1"/>
    </xf>
    <xf numFmtId="0" fontId="4" fillId="0" borderId="45" xfId="14" applyFont="1" applyFill="1" applyBorder="1" applyAlignment="1">
      <alignment vertical="center" wrapText="1"/>
    </xf>
    <xf numFmtId="3" fontId="4" fillId="0" borderId="63" xfId="14" applyNumberFormat="1" applyFont="1" applyBorder="1" applyAlignment="1">
      <alignment vertical="center" wrapText="1"/>
    </xf>
    <xf numFmtId="3" fontId="4" fillId="0" borderId="1" xfId="14" applyNumberFormat="1" applyFont="1" applyBorder="1" applyAlignment="1">
      <alignment vertical="center" wrapText="1"/>
    </xf>
    <xf numFmtId="3" fontId="4" fillId="0" borderId="61" xfId="14" applyNumberFormat="1" applyFont="1" applyBorder="1" applyAlignment="1">
      <alignment vertical="center" wrapText="1"/>
    </xf>
    <xf numFmtId="3" fontId="10" fillId="5" borderId="66" xfId="14" applyNumberFormat="1" applyFont="1" applyFill="1" applyBorder="1" applyAlignment="1">
      <alignment vertical="center" wrapText="1"/>
    </xf>
    <xf numFmtId="3" fontId="10" fillId="5" borderId="43" xfId="14" applyNumberFormat="1" applyFont="1" applyFill="1" applyBorder="1" applyAlignment="1">
      <alignment vertical="center" wrapText="1"/>
    </xf>
    <xf numFmtId="0" fontId="4" fillId="0" borderId="43" xfId="14" applyFont="1" applyFill="1" applyBorder="1" applyAlignment="1">
      <alignment vertical="center" wrapText="1"/>
    </xf>
    <xf numFmtId="0" fontId="4" fillId="9" borderId="43" xfId="14" applyFont="1" applyFill="1" applyBorder="1" applyAlignment="1">
      <alignment vertical="center" wrapText="1"/>
    </xf>
    <xf numFmtId="49" fontId="37" fillId="0" borderId="54" xfId="14" applyNumberFormat="1" applyFont="1" applyBorder="1" applyAlignment="1">
      <alignment horizontal="center" vertical="center" wrapText="1"/>
    </xf>
    <xf numFmtId="0" fontId="4" fillId="9" borderId="54" xfId="14" applyFont="1" applyFill="1" applyBorder="1" applyAlignment="1">
      <alignment vertical="center" wrapText="1"/>
    </xf>
    <xf numFmtId="3" fontId="4" fillId="0" borderId="80" xfId="14" applyNumberFormat="1" applyFont="1" applyBorder="1" applyAlignment="1">
      <alignment vertical="center" wrapText="1"/>
    </xf>
    <xf numFmtId="3" fontId="4" fillId="0" borderId="2" xfId="14" applyNumberFormat="1" applyFont="1" applyBorder="1" applyAlignment="1">
      <alignment vertical="center" wrapText="1"/>
    </xf>
    <xf numFmtId="3" fontId="4" fillId="0" borderId="64" xfId="14" applyNumberFormat="1" applyFont="1" applyBorder="1" applyAlignment="1">
      <alignment vertical="center" wrapText="1"/>
    </xf>
    <xf numFmtId="3" fontId="10" fillId="5" borderId="74" xfId="14" applyNumberFormat="1" applyFont="1" applyFill="1" applyBorder="1" applyAlignment="1">
      <alignment vertical="center" wrapText="1"/>
    </xf>
    <xf numFmtId="3" fontId="10" fillId="5" borderId="54" xfId="14" applyNumberFormat="1" applyFont="1" applyFill="1" applyBorder="1" applyAlignment="1">
      <alignment vertical="center" wrapText="1"/>
    </xf>
    <xf numFmtId="49" fontId="41" fillId="5" borderId="57" xfId="14" applyNumberFormat="1" applyFont="1" applyFill="1" applyBorder="1" applyAlignment="1">
      <alignment horizontal="center" vertical="center" wrapText="1"/>
    </xf>
    <xf numFmtId="0" fontId="10" fillId="5" borderId="57" xfId="14" applyFont="1" applyFill="1" applyBorder="1" applyAlignment="1">
      <alignment horizontal="left" vertical="center" wrapText="1"/>
    </xf>
    <xf numFmtId="3" fontId="10" fillId="5" borderId="39" xfId="14" applyNumberFormat="1" applyFont="1" applyFill="1" applyBorder="1" applyAlignment="1">
      <alignment vertical="center" wrapText="1"/>
    </xf>
    <xf numFmtId="3" fontId="10" fillId="5" borderId="32" xfId="14" applyNumberFormat="1" applyFont="1" applyFill="1" applyBorder="1" applyAlignment="1">
      <alignment vertical="center" wrapText="1"/>
    </xf>
    <xf numFmtId="3" fontId="10" fillId="5" borderId="57" xfId="14" applyNumberFormat="1" applyFont="1" applyFill="1" applyBorder="1" applyAlignment="1">
      <alignment vertical="center" wrapText="1"/>
    </xf>
    <xf numFmtId="0" fontId="71" fillId="0" borderId="0" xfId="14" applyFont="1"/>
    <xf numFmtId="0" fontId="72" fillId="0" borderId="0" xfId="14" applyFont="1" applyAlignment="1">
      <alignment vertical="center"/>
    </xf>
    <xf numFmtId="0" fontId="74" fillId="12" borderId="50" xfId="14" applyFont="1" applyFill="1" applyBorder="1" applyAlignment="1">
      <alignment horizontal="center" vertical="center" wrapText="1"/>
    </xf>
    <xf numFmtId="0" fontId="74" fillId="12" borderId="29" xfId="14" applyFont="1" applyFill="1" applyBorder="1" applyAlignment="1">
      <alignment horizontal="center" vertical="center" wrapText="1"/>
    </xf>
    <xf numFmtId="0" fontId="71" fillId="12" borderId="38" xfId="14" applyFont="1" applyFill="1" applyBorder="1" applyAlignment="1">
      <alignment horizontal="center" vertical="center" wrapText="1"/>
    </xf>
    <xf numFmtId="0" fontId="71" fillId="12" borderId="52" xfId="14" applyFont="1" applyFill="1" applyBorder="1" applyAlignment="1">
      <alignment horizontal="center" vertical="center" wrapText="1"/>
    </xf>
    <xf numFmtId="49" fontId="73" fillId="5" borderId="50" xfId="14" applyNumberFormat="1" applyFont="1" applyFill="1" applyBorder="1" applyAlignment="1">
      <alignment horizontal="center" vertical="center" wrapText="1"/>
    </xf>
    <xf numFmtId="0" fontId="73" fillId="5" borderId="50" xfId="14" applyFont="1" applyFill="1" applyBorder="1" applyAlignment="1">
      <alignment horizontal="left" vertical="center" wrapText="1"/>
    </xf>
    <xf numFmtId="3" fontId="74" fillId="5" borderId="50" xfId="14" applyNumberFormat="1" applyFont="1" applyFill="1" applyBorder="1" applyAlignment="1">
      <alignment vertical="center" wrapText="1"/>
    </xf>
    <xf numFmtId="49" fontId="71" fillId="9" borderId="75" xfId="14" applyNumberFormat="1" applyFont="1" applyFill="1" applyBorder="1" applyAlignment="1">
      <alignment horizontal="center" vertical="center" wrapText="1"/>
    </xf>
    <xf numFmtId="0" fontId="71" fillId="9" borderId="75" xfId="14" applyFont="1" applyFill="1" applyBorder="1" applyAlignment="1">
      <alignment horizontal="left" vertical="center" wrapText="1"/>
    </xf>
    <xf numFmtId="3" fontId="75" fillId="0" borderId="75" xfId="14" applyNumberFormat="1" applyFont="1" applyBorder="1" applyAlignment="1">
      <alignment vertical="center" wrapText="1"/>
    </xf>
    <xf numFmtId="3" fontId="75" fillId="0" borderId="75" xfId="14" applyNumberFormat="1" applyFont="1" applyBorder="1" applyAlignment="1">
      <alignment vertical="center"/>
    </xf>
    <xf numFmtId="3" fontId="75" fillId="0" borderId="53" xfId="14" applyNumberFormat="1" applyFont="1" applyBorder="1" applyAlignment="1">
      <alignment vertical="center"/>
    </xf>
    <xf numFmtId="49" fontId="71" fillId="9" borderId="66" xfId="14" applyNumberFormat="1" applyFont="1" applyFill="1" applyBorder="1" applyAlignment="1">
      <alignment horizontal="center" vertical="center" wrapText="1"/>
    </xf>
    <xf numFmtId="0" fontId="71" fillId="9" borderId="66" xfId="14" applyFont="1" applyFill="1" applyBorder="1" applyAlignment="1">
      <alignment horizontal="left" vertical="center" wrapText="1"/>
    </xf>
    <xf numFmtId="3" fontId="75" fillId="0" borderId="66" xfId="14" applyNumberFormat="1" applyFont="1" applyBorder="1" applyAlignment="1">
      <alignment vertical="center" wrapText="1"/>
    </xf>
    <xf numFmtId="3" fontId="75" fillId="0" borderId="66" xfId="14" applyNumberFormat="1" applyFont="1" applyBorder="1" applyAlignment="1">
      <alignment vertical="center"/>
    </xf>
    <xf numFmtId="3" fontId="75" fillId="0" borderId="43" xfId="14" applyNumberFormat="1" applyFont="1" applyBorder="1" applyAlignment="1">
      <alignment vertical="center"/>
    </xf>
    <xf numFmtId="0" fontId="71" fillId="0" borderId="66" xfId="14" applyFont="1" applyFill="1" applyBorder="1" applyAlignment="1">
      <alignment horizontal="left" vertical="center" wrapText="1"/>
    </xf>
    <xf numFmtId="49" fontId="71" fillId="9" borderId="74" xfId="14" applyNumberFormat="1" applyFont="1" applyFill="1" applyBorder="1" applyAlignment="1">
      <alignment horizontal="center" vertical="center" wrapText="1"/>
    </xf>
    <xf numFmtId="0" fontId="71" fillId="9" borderId="74" xfId="14" applyFont="1" applyFill="1" applyBorder="1" applyAlignment="1">
      <alignment horizontal="left" vertical="center" wrapText="1"/>
    </xf>
    <xf numFmtId="3" fontId="75" fillId="0" borderId="74" xfId="14" applyNumberFormat="1" applyFont="1" applyBorder="1" applyAlignment="1">
      <alignment vertical="center" wrapText="1"/>
    </xf>
    <xf numFmtId="3" fontId="75" fillId="0" borderId="74" xfId="14" applyNumberFormat="1" applyFont="1" applyBorder="1" applyAlignment="1">
      <alignment vertical="center"/>
    </xf>
    <xf numFmtId="3" fontId="75" fillId="0" borderId="54" xfId="14" applyNumberFormat="1" applyFont="1" applyBorder="1" applyAlignment="1">
      <alignment vertical="center"/>
    </xf>
    <xf numFmtId="49" fontId="73" fillId="0" borderId="57" xfId="14" applyNumberFormat="1" applyFont="1" applyFill="1" applyBorder="1" applyAlignment="1">
      <alignment horizontal="center" vertical="center" wrapText="1"/>
    </xf>
    <xf numFmtId="0" fontId="73" fillId="0" borderId="57" xfId="14" applyFont="1" applyFill="1" applyBorder="1" applyAlignment="1">
      <alignment horizontal="left" vertical="center" wrapText="1"/>
    </xf>
    <xf numFmtId="3" fontId="75" fillId="0" borderId="57" xfId="14" applyNumberFormat="1" applyFont="1" applyBorder="1" applyAlignment="1">
      <alignment vertical="center" wrapText="1"/>
    </xf>
    <xf numFmtId="3" fontId="75" fillId="0" borderId="34" xfId="14" applyNumberFormat="1" applyFont="1" applyBorder="1" applyAlignment="1">
      <alignment vertical="center" wrapText="1"/>
    </xf>
    <xf numFmtId="3" fontId="75" fillId="0" borderId="57" xfId="14" applyNumberFormat="1" applyFont="1" applyBorder="1" applyAlignment="1">
      <alignment vertical="center"/>
    </xf>
    <xf numFmtId="3" fontId="75" fillId="0" borderId="34" xfId="14" applyNumberFormat="1" applyFont="1" applyBorder="1" applyAlignment="1">
      <alignment vertical="center"/>
    </xf>
    <xf numFmtId="49" fontId="73" fillId="5" borderId="57" xfId="14" applyNumberFormat="1" applyFont="1" applyFill="1" applyBorder="1" applyAlignment="1">
      <alignment horizontal="center" vertical="center" wrapText="1"/>
    </xf>
    <xf numFmtId="0" fontId="73" fillId="5" borderId="57" xfId="14" applyFont="1" applyFill="1" applyBorder="1" applyAlignment="1">
      <alignment horizontal="left" vertical="center" wrapText="1"/>
    </xf>
    <xf numFmtId="3" fontId="74" fillId="5" borderId="57" xfId="14" applyNumberFormat="1" applyFont="1" applyFill="1" applyBorder="1" applyAlignment="1">
      <alignment vertical="center" wrapText="1"/>
    </xf>
    <xf numFmtId="49" fontId="71" fillId="0" borderId="77" xfId="14" applyNumberFormat="1" applyFont="1" applyBorder="1" applyAlignment="1">
      <alignment horizontal="center" vertical="center" wrapText="1"/>
    </xf>
    <xf numFmtId="49" fontId="71" fillId="0" borderId="74" xfId="14" applyNumberFormat="1" applyFont="1" applyBorder="1" applyAlignment="1">
      <alignment horizontal="center" vertical="center" wrapText="1"/>
    </xf>
    <xf numFmtId="3" fontId="4" fillId="0" borderId="0" xfId="0" applyNumberFormat="1" applyFont="1" applyAlignment="1">
      <alignment wrapText="1"/>
    </xf>
    <xf numFmtId="0" fontId="6" fillId="0" borderId="0" xfId="0" applyFont="1" applyAlignment="1">
      <alignment wrapText="1"/>
    </xf>
    <xf numFmtId="3" fontId="6" fillId="0" borderId="0" xfId="0" applyNumberFormat="1" applyFont="1" applyAlignment="1">
      <alignment wrapText="1"/>
    </xf>
    <xf numFmtId="0" fontId="6" fillId="6" borderId="9" xfId="0" applyFont="1" applyFill="1" applyBorder="1" applyAlignment="1">
      <alignment horizontal="center" vertical="center" wrapText="1"/>
    </xf>
    <xf numFmtId="0" fontId="6" fillId="6" borderId="1" xfId="0" applyFont="1" applyFill="1" applyBorder="1" applyAlignment="1">
      <alignment horizontal="left" vertical="top" wrapText="1"/>
    </xf>
    <xf numFmtId="0" fontId="6" fillId="6" borderId="10" xfId="0" applyFont="1" applyFill="1" applyBorder="1" applyAlignment="1">
      <alignment horizontal="left" vertical="center" wrapText="1"/>
    </xf>
    <xf numFmtId="0" fontId="25" fillId="0" borderId="0" xfId="0" applyFont="1" applyAlignment="1">
      <alignment vertical="center" wrapText="1"/>
    </xf>
    <xf numFmtId="0" fontId="5" fillId="0" borderId="0" xfId="0" applyFont="1" applyAlignment="1">
      <alignment wrapText="1"/>
    </xf>
    <xf numFmtId="3" fontId="5" fillId="5" borderId="38" xfId="0" applyNumberFormat="1" applyFont="1" applyFill="1" applyBorder="1" applyAlignment="1">
      <alignment horizontal="center" vertical="center" wrapText="1"/>
    </xf>
    <xf numFmtId="3" fontId="5" fillId="5" borderId="52" xfId="0" applyNumberFormat="1" applyFont="1" applyFill="1" applyBorder="1" applyAlignment="1">
      <alignment horizontal="center" vertical="center" wrapText="1"/>
    </xf>
    <xf numFmtId="0" fontId="35" fillId="5" borderId="38" xfId="0" applyFont="1" applyFill="1" applyBorder="1" applyAlignment="1">
      <alignment horizontal="center" wrapText="1"/>
    </xf>
    <xf numFmtId="3" fontId="35" fillId="5" borderId="38" xfId="0" applyNumberFormat="1" applyFont="1" applyFill="1" applyBorder="1" applyAlignment="1">
      <alignment horizontal="center" wrapText="1"/>
    </xf>
    <xf numFmtId="3" fontId="35" fillId="5" borderId="52" xfId="0" applyNumberFormat="1" applyFont="1" applyFill="1" applyBorder="1" applyAlignment="1">
      <alignment horizontal="center" wrapText="1"/>
    </xf>
    <xf numFmtId="0" fontId="6" fillId="0" borderId="41" xfId="0" applyFont="1" applyBorder="1" applyAlignment="1">
      <alignment horizontal="center" wrapText="1"/>
    </xf>
    <xf numFmtId="0" fontId="5" fillId="0" borderId="53" xfId="0" applyFont="1" applyBorder="1" applyAlignment="1">
      <alignment wrapText="1"/>
    </xf>
    <xf numFmtId="3" fontId="6" fillId="0" borderId="41" xfId="0" applyNumberFormat="1" applyFont="1" applyBorder="1" applyAlignment="1">
      <alignment wrapText="1"/>
    </xf>
    <xf numFmtId="3" fontId="6" fillId="0" borderId="55" xfId="0" applyNumberFormat="1" applyFont="1" applyBorder="1" applyAlignment="1">
      <alignment wrapText="1"/>
    </xf>
    <xf numFmtId="0" fontId="6" fillId="0" borderId="43" xfId="0" applyFont="1" applyBorder="1" applyAlignment="1">
      <alignment horizontal="center" wrapText="1"/>
    </xf>
    <xf numFmtId="3" fontId="5" fillId="0" borderId="43" xfId="0" applyNumberFormat="1" applyFont="1" applyFill="1" applyBorder="1" applyAlignment="1">
      <alignment wrapText="1"/>
    </xf>
    <xf numFmtId="3" fontId="5" fillId="6" borderId="43" xfId="0" applyNumberFormat="1" applyFont="1" applyFill="1" applyBorder="1" applyAlignment="1">
      <alignment wrapText="1"/>
    </xf>
    <xf numFmtId="0" fontId="6" fillId="0" borderId="53" xfId="0" applyFont="1" applyBorder="1" applyAlignment="1">
      <alignment horizontal="center" wrapText="1"/>
    </xf>
    <xf numFmtId="0" fontId="5" fillId="0" borderId="53" xfId="0" applyFont="1" applyFill="1" applyBorder="1" applyAlignment="1">
      <alignment wrapText="1"/>
    </xf>
    <xf numFmtId="3" fontId="6" fillId="0" borderId="53" xfId="0" applyNumberFormat="1" applyFont="1" applyBorder="1" applyAlignment="1">
      <alignment wrapText="1"/>
    </xf>
    <xf numFmtId="3" fontId="6" fillId="6" borderId="53" xfId="0" applyNumberFormat="1" applyFont="1" applyFill="1" applyBorder="1" applyAlignment="1">
      <alignment wrapText="1"/>
    </xf>
    <xf numFmtId="3" fontId="6" fillId="6" borderId="60" xfId="0" applyNumberFormat="1" applyFont="1" applyFill="1" applyBorder="1" applyAlignment="1">
      <alignment wrapText="1"/>
    </xf>
    <xf numFmtId="0" fontId="6" fillId="0" borderId="54" xfId="0" applyFont="1" applyBorder="1" applyAlignment="1">
      <alignment horizontal="center" wrapText="1"/>
    </xf>
    <xf numFmtId="0" fontId="5" fillId="0" borderId="54" xfId="0" applyFont="1" applyFill="1" applyBorder="1" applyAlignment="1">
      <alignment wrapText="1"/>
    </xf>
    <xf numFmtId="3" fontId="5" fillId="0" borderId="54" xfId="0" applyNumberFormat="1" applyFont="1" applyFill="1" applyBorder="1" applyAlignment="1">
      <alignment wrapText="1"/>
    </xf>
    <xf numFmtId="3" fontId="5" fillId="6" borderId="54" xfId="0" applyNumberFormat="1" applyFont="1" applyFill="1" applyBorder="1" applyAlignment="1">
      <alignment wrapText="1"/>
    </xf>
    <xf numFmtId="0" fontId="5" fillId="4" borderId="57" xfId="0" applyFont="1" applyFill="1" applyBorder="1" applyAlignment="1">
      <alignment horizontal="center" wrapText="1"/>
    </xf>
    <xf numFmtId="3" fontId="5" fillId="4" borderId="38" xfId="0" applyNumberFormat="1" applyFont="1" applyFill="1" applyBorder="1" applyAlignment="1">
      <alignment wrapText="1"/>
    </xf>
    <xf numFmtId="3" fontId="5" fillId="6" borderId="38" xfId="0" applyNumberFormat="1" applyFont="1" applyFill="1" applyBorder="1" applyAlignment="1">
      <alignment wrapText="1"/>
    </xf>
    <xf numFmtId="0" fontId="5" fillId="5" borderId="3" xfId="0" applyFont="1" applyFill="1" applyBorder="1" applyAlignment="1">
      <alignment horizontal="center" wrapText="1"/>
    </xf>
    <xf numFmtId="0" fontId="35" fillId="5" borderId="50" xfId="0" applyFont="1" applyFill="1" applyBorder="1" applyAlignment="1">
      <alignment horizontal="center" vertical="center" wrapText="1"/>
    </xf>
    <xf numFmtId="0" fontId="6" fillId="5" borderId="39" xfId="0" applyFont="1" applyFill="1" applyBorder="1" applyAlignment="1">
      <alignment horizontal="center" vertical="center" wrapText="1"/>
    </xf>
    <xf numFmtId="3" fontId="6" fillId="5" borderId="52" xfId="0" applyNumberFormat="1" applyFont="1" applyFill="1" applyBorder="1" applyAlignment="1">
      <alignment vertical="center" wrapText="1"/>
    </xf>
    <xf numFmtId="0" fontId="6" fillId="0" borderId="77" xfId="0" applyFont="1" applyBorder="1" applyAlignment="1">
      <alignment horizontal="center" vertical="center" wrapText="1"/>
    </xf>
    <xf numFmtId="3" fontId="6" fillId="0" borderId="41" xfId="0" applyNumberFormat="1" applyFont="1" applyBorder="1" applyAlignment="1">
      <alignment vertical="center" wrapText="1"/>
    </xf>
    <xf numFmtId="0" fontId="6" fillId="0" borderId="66" xfId="0" applyFont="1" applyBorder="1" applyAlignment="1">
      <alignment horizontal="center" vertical="center" wrapText="1"/>
    </xf>
    <xf numFmtId="3" fontId="6" fillId="0" borderId="43" xfId="0" applyNumberFormat="1" applyFont="1" applyBorder="1" applyAlignment="1">
      <alignment vertical="center" wrapText="1"/>
    </xf>
    <xf numFmtId="0" fontId="6" fillId="0" borderId="74" xfId="0" applyFont="1" applyBorder="1" applyAlignment="1">
      <alignment horizontal="center" vertical="center" wrapText="1"/>
    </xf>
    <xf numFmtId="3" fontId="6" fillId="0" borderId="54" xfId="0" applyNumberFormat="1" applyFont="1" applyBorder="1" applyAlignment="1">
      <alignment vertical="center" wrapText="1"/>
    </xf>
    <xf numFmtId="0" fontId="6" fillId="0" borderId="32" xfId="0" applyFont="1" applyBorder="1" applyAlignment="1">
      <alignment horizontal="center" vertical="center" wrapText="1"/>
    </xf>
    <xf numFmtId="0" fontId="6" fillId="0" borderId="32" xfId="0" applyFont="1" applyBorder="1" applyAlignment="1">
      <alignment horizontal="left" vertical="center" wrapText="1"/>
    </xf>
    <xf numFmtId="3" fontId="6" fillId="0" borderId="34" xfId="0" applyNumberFormat="1" applyFont="1" applyBorder="1" applyAlignment="1">
      <alignment vertical="center" wrapText="1"/>
    </xf>
    <xf numFmtId="3" fontId="6" fillId="0" borderId="54" xfId="0" applyNumberFormat="1" applyFont="1" applyBorder="1" applyAlignment="1">
      <alignment horizontal="right" vertical="center" wrapText="1"/>
    </xf>
    <xf numFmtId="0" fontId="5" fillId="5" borderId="6" xfId="0" applyFont="1" applyFill="1" applyBorder="1" applyAlignment="1">
      <alignment horizontal="center" wrapText="1"/>
    </xf>
    <xf numFmtId="0" fontId="6" fillId="0" borderId="75" xfId="0" applyFont="1" applyBorder="1" applyAlignment="1">
      <alignment horizontal="center" vertical="center" wrapText="1"/>
    </xf>
    <xf numFmtId="0" fontId="10" fillId="0" borderId="0" xfId="3" applyFont="1" applyAlignment="1">
      <alignment vertical="center"/>
    </xf>
    <xf numFmtId="0" fontId="4" fillId="0" borderId="0" xfId="3" applyFont="1"/>
    <xf numFmtId="0" fontId="16" fillId="0" borderId="0" xfId="3" applyFont="1"/>
    <xf numFmtId="0" fontId="4" fillId="0" borderId="0" xfId="3" applyFont="1" applyAlignment="1">
      <alignment horizontal="center"/>
    </xf>
    <xf numFmtId="0" fontId="16" fillId="0" borderId="1" xfId="3" applyFont="1" applyBorder="1"/>
    <xf numFmtId="0" fontId="10" fillId="5" borderId="1" xfId="3" applyFont="1" applyFill="1" applyBorder="1" applyAlignment="1">
      <alignment horizontal="center" vertical="center" wrapText="1"/>
    </xf>
    <xf numFmtId="0" fontId="4" fillId="0" borderId="1" xfId="3" applyFont="1" applyBorder="1" applyAlignment="1">
      <alignment horizontal="center" vertical="center" wrapText="1"/>
    </xf>
    <xf numFmtId="0" fontId="4" fillId="0" borderId="1" xfId="3" applyFont="1" applyBorder="1" applyAlignment="1">
      <alignment horizontal="justify" vertical="center" wrapText="1"/>
    </xf>
    <xf numFmtId="0" fontId="4" fillId="0" borderId="1" xfId="3" applyFont="1" applyFill="1" applyBorder="1" applyAlignment="1">
      <alignment horizontal="justify" vertical="top" wrapText="1"/>
    </xf>
    <xf numFmtId="0" fontId="48" fillId="0" borderId="0" xfId="3" applyFont="1"/>
    <xf numFmtId="0" fontId="4" fillId="0" borderId="1" xfId="3" applyFont="1" applyFill="1" applyBorder="1" applyAlignment="1">
      <alignment vertical="top" wrapText="1"/>
    </xf>
    <xf numFmtId="0" fontId="5" fillId="0" borderId="0" xfId="3" applyFont="1"/>
    <xf numFmtId="0" fontId="10" fillId="0" borderId="0" xfId="3" applyFont="1"/>
    <xf numFmtId="0" fontId="16" fillId="0" borderId="0" xfId="3"/>
    <xf numFmtId="3" fontId="6" fillId="0" borderId="1" xfId="3" applyNumberFormat="1" applyFont="1" applyFill="1" applyBorder="1"/>
    <xf numFmtId="3" fontId="6" fillId="0" borderId="10" xfId="3" applyNumberFormat="1" applyFont="1" applyFill="1" applyBorder="1"/>
    <xf numFmtId="3" fontId="6" fillId="8" borderId="13" xfId="3" applyNumberFormat="1" applyFont="1" applyFill="1" applyBorder="1" applyAlignment="1">
      <alignment horizontal="right" vertical="center" wrapText="1"/>
    </xf>
    <xf numFmtId="3" fontId="5" fillId="8" borderId="13" xfId="3" applyNumberFormat="1" applyFont="1" applyFill="1" applyBorder="1" applyAlignment="1">
      <alignment horizontal="left" vertical="center" wrapText="1"/>
    </xf>
    <xf numFmtId="0" fontId="78" fillId="0" borderId="0" xfId="3" applyFont="1" applyAlignment="1">
      <alignment horizontal="justify" vertical="center"/>
    </xf>
    <xf numFmtId="0" fontId="4" fillId="0" borderId="0" xfId="3" applyFont="1" applyAlignment="1">
      <alignment horizontal="justify" vertical="center"/>
    </xf>
    <xf numFmtId="0" fontId="47" fillId="0" borderId="0" xfId="3" applyFont="1" applyAlignment="1">
      <alignment vertical="center"/>
    </xf>
    <xf numFmtId="0" fontId="10" fillId="0" borderId="0" xfId="3" applyFont="1" applyAlignment="1">
      <alignment vertical="center" wrapText="1"/>
    </xf>
    <xf numFmtId="0" fontId="4" fillId="0" borderId="0" xfId="3" applyFont="1" applyAlignment="1">
      <alignment wrapText="1"/>
    </xf>
    <xf numFmtId="0" fontId="10" fillId="5" borderId="3" xfId="3" applyFont="1" applyFill="1" applyBorder="1" applyAlignment="1">
      <alignment horizontal="center" vertical="center" wrapText="1"/>
    </xf>
    <xf numFmtId="0" fontId="10" fillId="5" borderId="4" xfId="3" applyFont="1" applyFill="1" applyBorder="1" applyAlignment="1">
      <alignment horizontal="center" vertical="center" wrapText="1"/>
    </xf>
    <xf numFmtId="0" fontId="10" fillId="5" borderId="5" xfId="3" applyFont="1" applyFill="1" applyBorder="1" applyAlignment="1">
      <alignment horizontal="center" vertical="center" wrapText="1"/>
    </xf>
    <xf numFmtId="0" fontId="31" fillId="5" borderId="3" xfId="3" applyFont="1" applyFill="1" applyBorder="1" applyAlignment="1">
      <alignment horizontal="center" vertical="center" wrapText="1"/>
    </xf>
    <xf numFmtId="0" fontId="31" fillId="5" borderId="4"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4" fillId="0" borderId="38" xfId="3" applyFont="1" applyBorder="1" applyAlignment="1">
      <alignment horizontal="center" vertical="center" wrapText="1"/>
    </xf>
    <xf numFmtId="0" fontId="6" fillId="9" borderId="38" xfId="3" applyFont="1" applyFill="1" applyBorder="1" applyAlignment="1">
      <alignment vertical="center" wrapText="1"/>
    </xf>
    <xf numFmtId="0" fontId="4" fillId="0" borderId="38" xfId="3" applyFont="1" applyBorder="1" applyAlignment="1">
      <alignment horizontal="justify" wrapText="1"/>
    </xf>
    <xf numFmtId="0" fontId="6" fillId="0" borderId="38" xfId="3" applyFont="1" applyBorder="1" applyAlignment="1">
      <alignment horizontal="center" vertical="center"/>
    </xf>
    <xf numFmtId="0" fontId="4" fillId="0" borderId="0" xfId="3" applyFont="1" applyAlignment="1">
      <alignment horizontal="left" wrapText="1"/>
    </xf>
    <xf numFmtId="0" fontId="39" fillId="0" borderId="0" xfId="3" applyFont="1" applyAlignment="1">
      <alignment vertical="center"/>
    </xf>
    <xf numFmtId="0" fontId="37" fillId="9" borderId="0" xfId="3" applyFont="1" applyFill="1" applyBorder="1" applyAlignment="1">
      <alignment vertical="center" wrapText="1"/>
    </xf>
    <xf numFmtId="14" fontId="4" fillId="0" borderId="0" xfId="3" applyNumberFormat="1" applyFont="1"/>
    <xf numFmtId="0" fontId="10" fillId="4" borderId="11" xfId="3" applyFont="1" applyFill="1" applyBorder="1" applyAlignment="1">
      <alignment horizontal="center" wrapText="1"/>
    </xf>
    <xf numFmtId="0" fontId="10" fillId="4" borderId="12" xfId="3" applyFont="1" applyFill="1" applyBorder="1" applyAlignment="1">
      <alignment horizontal="center" wrapText="1"/>
    </xf>
    <xf numFmtId="0" fontId="10" fillId="4" borderId="13" xfId="3" applyFont="1" applyFill="1" applyBorder="1" applyAlignment="1">
      <alignment horizontal="center" wrapText="1"/>
    </xf>
    <xf numFmtId="0" fontId="4" fillId="0" borderId="6" xfId="3" applyFont="1" applyFill="1" applyBorder="1" applyAlignment="1">
      <alignment horizontal="center" wrapText="1"/>
    </xf>
    <xf numFmtId="0" fontId="4" fillId="0" borderId="71" xfId="3" applyFont="1" applyFill="1" applyBorder="1" applyAlignment="1">
      <alignment horizontal="center" vertical="center" wrapText="1"/>
    </xf>
    <xf numFmtId="0" fontId="4" fillId="0" borderId="14" xfId="3" applyFont="1" applyFill="1" applyBorder="1" applyAlignment="1">
      <alignment horizontal="center" wrapText="1"/>
    </xf>
    <xf numFmtId="0" fontId="4" fillId="0" borderId="15" xfId="3" applyFont="1" applyFill="1" applyBorder="1" applyAlignment="1">
      <alignment horizontal="center" wrapText="1"/>
    </xf>
    <xf numFmtId="0" fontId="4" fillId="0" borderId="29" xfId="3" applyFont="1" applyBorder="1" applyAlignment="1">
      <alignment horizontal="center" wrapText="1"/>
    </xf>
    <xf numFmtId="3" fontId="41" fillId="10" borderId="6" xfId="3" applyNumberFormat="1" applyFont="1" applyFill="1" applyBorder="1" applyAlignment="1">
      <alignment vertical="center" wrapText="1"/>
    </xf>
    <xf numFmtId="3" fontId="41" fillId="10" borderId="14" xfId="3" applyNumberFormat="1" applyFont="1" applyFill="1" applyBorder="1" applyAlignment="1">
      <alignment vertical="center" wrapText="1"/>
    </xf>
    <xf numFmtId="3" fontId="41" fillId="10" borderId="71" xfId="3" applyNumberFormat="1" applyFont="1" applyFill="1" applyBorder="1" applyAlignment="1">
      <alignment vertical="center" wrapText="1"/>
    </xf>
    <xf numFmtId="3" fontId="41" fillId="10" borderId="50" xfId="3" applyNumberFormat="1" applyFont="1" applyFill="1" applyBorder="1" applyAlignment="1">
      <alignment vertical="center" wrapText="1"/>
    </xf>
    <xf numFmtId="0" fontId="37" fillId="5" borderId="16" xfId="3" applyFont="1" applyFill="1" applyBorder="1" applyAlignment="1">
      <alignment horizontal="center" vertical="center" wrapText="1"/>
    </xf>
    <xf numFmtId="0" fontId="6" fillId="5" borderId="58" xfId="3" applyFont="1" applyFill="1" applyBorder="1"/>
    <xf numFmtId="3" fontId="10" fillId="5" borderId="75" xfId="3" applyNumberFormat="1" applyFont="1" applyFill="1" applyBorder="1" applyAlignment="1">
      <alignment vertical="center"/>
    </xf>
    <xf numFmtId="3" fontId="10" fillId="5" borderId="7" xfId="3" applyNumberFormat="1" applyFont="1" applyFill="1" applyBorder="1" applyAlignment="1">
      <alignment vertical="center"/>
    </xf>
    <xf numFmtId="3" fontId="10" fillId="5" borderId="59" xfId="3" applyNumberFormat="1" applyFont="1" applyFill="1" applyBorder="1" applyAlignment="1">
      <alignment vertical="center"/>
    </xf>
    <xf numFmtId="3" fontId="10" fillId="5" borderId="53" xfId="3" applyNumberFormat="1" applyFont="1" applyFill="1" applyBorder="1" applyAlignment="1">
      <alignment vertical="center"/>
    </xf>
    <xf numFmtId="0" fontId="37" fillId="9" borderId="9" xfId="3" applyFont="1" applyFill="1" applyBorder="1" applyAlignment="1">
      <alignment horizontal="center" vertical="center" wrapText="1"/>
    </xf>
    <xf numFmtId="0" fontId="35" fillId="0" borderId="61" xfId="3" applyFont="1" applyBorder="1"/>
    <xf numFmtId="3" fontId="4" fillId="9" borderId="66" xfId="3" applyNumberFormat="1" applyFont="1" applyFill="1" applyBorder="1" applyAlignment="1">
      <alignment vertical="center"/>
    </xf>
    <xf numFmtId="3" fontId="10" fillId="5" borderId="43" xfId="3" applyNumberFormat="1" applyFont="1" applyFill="1" applyBorder="1" applyAlignment="1">
      <alignment vertical="center"/>
    </xf>
    <xf numFmtId="0" fontId="35" fillId="0" borderId="61" xfId="3" applyFont="1" applyBorder="1" applyAlignment="1">
      <alignment wrapText="1"/>
    </xf>
    <xf numFmtId="0" fontId="37" fillId="5" borderId="9" xfId="3" applyFont="1" applyFill="1" applyBorder="1" applyAlignment="1">
      <alignment horizontal="center" vertical="center" wrapText="1"/>
    </xf>
    <xf numFmtId="0" fontId="37" fillId="5" borderId="61" xfId="3" applyFont="1" applyFill="1" applyBorder="1" applyAlignment="1">
      <alignment vertical="center" wrapText="1"/>
    </xf>
    <xf numFmtId="3" fontId="10" fillId="5" borderId="66" xfId="3" applyNumberFormat="1" applyFont="1" applyFill="1" applyBorder="1" applyAlignment="1">
      <alignment vertical="center"/>
    </xf>
    <xf numFmtId="3" fontId="10" fillId="5" borderId="1" xfId="3" applyNumberFormat="1" applyFont="1" applyFill="1" applyBorder="1" applyAlignment="1">
      <alignment vertical="center"/>
    </xf>
    <xf numFmtId="3" fontId="10" fillId="5" borderId="44" xfId="3" applyNumberFormat="1" applyFont="1" applyFill="1" applyBorder="1" applyAlignment="1">
      <alignment vertical="center"/>
    </xf>
    <xf numFmtId="0" fontId="38" fillId="9" borderId="61" xfId="3" applyFont="1" applyFill="1" applyBorder="1" applyAlignment="1">
      <alignment vertical="center" wrapText="1"/>
    </xf>
    <xf numFmtId="0" fontId="37" fillId="9" borderId="11" xfId="3" applyFont="1" applyFill="1" applyBorder="1" applyAlignment="1">
      <alignment horizontal="center" vertical="center" wrapText="1"/>
    </xf>
    <xf numFmtId="0" fontId="38" fillId="9" borderId="69" xfId="3" applyFont="1" applyFill="1" applyBorder="1" applyAlignment="1">
      <alignment vertical="center" wrapText="1"/>
    </xf>
    <xf numFmtId="3" fontId="10" fillId="5" borderId="54" xfId="3" applyNumberFormat="1" applyFont="1" applyFill="1" applyBorder="1" applyAlignment="1">
      <alignment vertical="center"/>
    </xf>
    <xf numFmtId="0" fontId="41" fillId="9" borderId="3" xfId="3" applyFont="1" applyFill="1" applyBorder="1" applyAlignment="1">
      <alignment horizontal="center" vertical="center" wrapText="1"/>
    </xf>
    <xf numFmtId="0" fontId="41" fillId="9" borderId="35" xfId="3" applyFont="1" applyFill="1" applyBorder="1" applyAlignment="1">
      <alignment vertical="center" wrapText="1"/>
    </xf>
    <xf numFmtId="3" fontId="10" fillId="5" borderId="3" xfId="3" applyNumberFormat="1" applyFont="1" applyFill="1" applyBorder="1" applyAlignment="1">
      <alignment vertical="center"/>
    </xf>
    <xf numFmtId="3" fontId="10" fillId="5" borderId="4" xfId="3" applyNumberFormat="1" applyFont="1" applyFill="1" applyBorder="1" applyAlignment="1">
      <alignment vertical="center"/>
    </xf>
    <xf numFmtId="3" fontId="10" fillId="5" borderId="5" xfId="3" applyNumberFormat="1" applyFont="1" applyFill="1" applyBorder="1" applyAlignment="1">
      <alignment vertical="center"/>
    </xf>
    <xf numFmtId="3" fontId="10" fillId="5" borderId="52" xfId="3" applyNumberFormat="1" applyFont="1" applyFill="1" applyBorder="1" applyAlignment="1">
      <alignment vertical="center"/>
    </xf>
    <xf numFmtId="3" fontId="41" fillId="10" borderId="30" xfId="3" applyNumberFormat="1" applyFont="1" applyFill="1" applyBorder="1" applyAlignment="1">
      <alignment vertical="center" wrapText="1"/>
    </xf>
    <xf numFmtId="3" fontId="41" fillId="10" borderId="0" xfId="3" applyNumberFormat="1" applyFont="1" applyFill="1" applyBorder="1" applyAlignment="1">
      <alignment vertical="center" wrapText="1"/>
    </xf>
    <xf numFmtId="3" fontId="41" fillId="10" borderId="31" xfId="3" applyNumberFormat="1" applyFont="1" applyFill="1" applyBorder="1" applyAlignment="1">
      <alignment vertical="center" wrapText="1"/>
    </xf>
    <xf numFmtId="0" fontId="37" fillId="5" borderId="58" xfId="3" applyFont="1" applyFill="1" applyBorder="1" applyAlignment="1">
      <alignment vertical="center" wrapText="1"/>
    </xf>
    <xf numFmtId="3" fontId="4" fillId="5" borderId="75" xfId="3" applyNumberFormat="1" applyFont="1" applyFill="1" applyBorder="1" applyAlignment="1">
      <alignment vertical="center" wrapText="1"/>
    </xf>
    <xf numFmtId="3" fontId="4" fillId="5" borderId="7" xfId="3" applyNumberFormat="1" applyFont="1" applyFill="1" applyBorder="1" applyAlignment="1">
      <alignment vertical="center" wrapText="1"/>
    </xf>
    <xf numFmtId="3" fontId="4" fillId="5" borderId="60" xfId="3" applyNumberFormat="1" applyFont="1" applyFill="1" applyBorder="1" applyAlignment="1">
      <alignment vertical="center" wrapText="1"/>
    </xf>
    <xf numFmtId="0" fontId="38" fillId="9" borderId="61" xfId="3" applyFont="1" applyFill="1" applyBorder="1" applyAlignment="1">
      <alignment horizontal="left" vertical="center" wrapText="1"/>
    </xf>
    <xf numFmtId="0" fontId="37" fillId="9" borderId="61" xfId="3" applyFont="1" applyFill="1" applyBorder="1" applyAlignment="1">
      <alignment vertical="center" wrapText="1"/>
    </xf>
    <xf numFmtId="0" fontId="37" fillId="9" borderId="69" xfId="3" applyFont="1" applyFill="1" applyBorder="1" applyAlignment="1">
      <alignment vertical="center" wrapText="1"/>
    </xf>
    <xf numFmtId="0" fontId="41" fillId="5" borderId="24" xfId="3" applyFont="1" applyFill="1" applyBorder="1" applyAlignment="1">
      <alignment horizontal="center" vertical="center" wrapText="1"/>
    </xf>
    <xf numFmtId="0" fontId="41" fillId="5" borderId="79" xfId="3" applyFont="1" applyFill="1" applyBorder="1" applyAlignment="1">
      <alignment vertical="center" wrapText="1"/>
    </xf>
    <xf numFmtId="3" fontId="4" fillId="5" borderId="24" xfId="3" applyNumberFormat="1" applyFont="1" applyFill="1" applyBorder="1" applyAlignment="1">
      <alignment vertical="center" wrapText="1"/>
    </xf>
    <xf numFmtId="3" fontId="4" fillId="5" borderId="25" xfId="3" applyNumberFormat="1" applyFont="1" applyFill="1" applyBorder="1" applyAlignment="1">
      <alignment vertical="center" wrapText="1"/>
    </xf>
    <xf numFmtId="3" fontId="4" fillId="5" borderId="26" xfId="3" applyNumberFormat="1" applyFont="1" applyFill="1" applyBorder="1" applyAlignment="1">
      <alignment vertical="center" wrapText="1"/>
    </xf>
    <xf numFmtId="3" fontId="10" fillId="5" borderId="41" xfId="3" applyNumberFormat="1" applyFont="1" applyFill="1" applyBorder="1" applyAlignment="1">
      <alignment vertical="center"/>
    </xf>
    <xf numFmtId="3" fontId="41" fillId="10" borderId="29" xfId="3" applyNumberFormat="1" applyFont="1" applyFill="1" applyBorder="1" applyAlignment="1">
      <alignment vertical="center" wrapText="1"/>
    </xf>
    <xf numFmtId="0" fontId="37" fillId="9" borderId="16" xfId="3" applyFont="1" applyFill="1" applyBorder="1" applyAlignment="1">
      <alignment horizontal="center" vertical="center" wrapText="1"/>
    </xf>
    <xf numFmtId="0" fontId="37" fillId="9" borderId="58" xfId="3" applyFont="1" applyFill="1" applyBorder="1" applyAlignment="1">
      <alignment vertical="center" wrapText="1"/>
    </xf>
    <xf numFmtId="0" fontId="41" fillId="5" borderId="11" xfId="3" applyFont="1" applyFill="1" applyBorder="1" applyAlignment="1">
      <alignment horizontal="center" vertical="center" wrapText="1"/>
    </xf>
    <xf numFmtId="0" fontId="41" fillId="5" borderId="69" xfId="3" applyFont="1" applyFill="1" applyBorder="1" applyAlignment="1">
      <alignment vertical="center" wrapText="1"/>
    </xf>
    <xf numFmtId="3" fontId="10" fillId="5" borderId="24" xfId="3" applyNumberFormat="1" applyFont="1" applyFill="1" applyBorder="1" applyAlignment="1">
      <alignment vertical="center" wrapText="1"/>
    </xf>
    <xf numFmtId="3" fontId="10" fillId="5" borderId="25" xfId="3" applyNumberFormat="1" applyFont="1" applyFill="1" applyBorder="1" applyAlignment="1">
      <alignment vertical="center" wrapText="1"/>
    </xf>
    <xf numFmtId="3" fontId="10" fillId="5" borderId="26" xfId="3" applyNumberFormat="1" applyFont="1" applyFill="1" applyBorder="1" applyAlignment="1">
      <alignment vertical="center" wrapText="1"/>
    </xf>
    <xf numFmtId="3" fontId="41" fillId="10" borderId="32" xfId="3" applyNumberFormat="1" applyFont="1" applyFill="1" applyBorder="1" applyAlignment="1">
      <alignment vertical="center" wrapText="1"/>
    </xf>
    <xf numFmtId="3" fontId="41" fillId="10" borderId="33" xfId="3" applyNumberFormat="1" applyFont="1" applyFill="1" applyBorder="1" applyAlignment="1">
      <alignment vertical="center" wrapText="1"/>
    </xf>
    <xf numFmtId="3" fontId="41" fillId="10" borderId="34" xfId="3" applyNumberFormat="1" applyFont="1" applyFill="1" applyBorder="1" applyAlignment="1">
      <alignment vertical="center" wrapText="1"/>
    </xf>
    <xf numFmtId="3" fontId="41" fillId="10" borderId="52" xfId="3" applyNumberFormat="1" applyFont="1" applyFill="1" applyBorder="1" applyAlignment="1">
      <alignment vertical="center" wrapText="1"/>
    </xf>
    <xf numFmtId="0" fontId="41" fillId="0" borderId="17" xfId="3" applyFont="1" applyFill="1" applyBorder="1" applyAlignment="1">
      <alignment horizontal="center" vertical="center"/>
    </xf>
    <xf numFmtId="0" fontId="41" fillId="0" borderId="68" xfId="3" applyFont="1" applyFill="1" applyBorder="1" applyAlignment="1">
      <alignment vertical="center"/>
    </xf>
    <xf numFmtId="0" fontId="41" fillId="0" borderId="9" xfId="3" applyFont="1" applyFill="1" applyBorder="1" applyAlignment="1">
      <alignment horizontal="center" vertical="center"/>
    </xf>
    <xf numFmtId="0" fontId="41" fillId="0" borderId="61" xfId="3" applyFont="1" applyFill="1" applyBorder="1" applyAlignment="1">
      <alignment vertical="center"/>
    </xf>
    <xf numFmtId="0" fontId="41" fillId="0" borderId="11" xfId="3" applyFont="1" applyFill="1" applyBorder="1" applyAlignment="1">
      <alignment horizontal="center" vertical="center"/>
    </xf>
    <xf numFmtId="0" fontId="41" fillId="0" borderId="69" xfId="3" applyFont="1" applyFill="1" applyBorder="1" applyAlignment="1">
      <alignment vertical="center" wrapText="1"/>
    </xf>
    <xf numFmtId="10" fontId="4" fillId="9" borderId="66" xfId="15" applyNumberFormat="1" applyFont="1" applyFill="1" applyBorder="1" applyAlignment="1">
      <alignment vertical="center"/>
    </xf>
    <xf numFmtId="10" fontId="10" fillId="5" borderId="57" xfId="15" applyNumberFormat="1" applyFont="1" applyFill="1" applyBorder="1" applyAlignment="1">
      <alignment vertical="center"/>
    </xf>
    <xf numFmtId="10" fontId="6" fillId="0" borderId="1" xfId="0" applyNumberFormat="1" applyFont="1" applyBorder="1" applyAlignment="1">
      <alignment horizontal="center" vertical="center" wrapText="1"/>
    </xf>
    <xf numFmtId="10" fontId="5" fillId="0" borderId="7" xfId="0" applyNumberFormat="1" applyFont="1" applyFill="1" applyBorder="1" applyAlignment="1">
      <alignment vertical="center"/>
    </xf>
    <xf numFmtId="10" fontId="5" fillId="0" borderId="8" xfId="0" applyNumberFormat="1" applyFont="1" applyFill="1" applyBorder="1" applyAlignment="1">
      <alignment vertical="center"/>
    </xf>
    <xf numFmtId="10" fontId="5" fillId="0" borderId="12" xfId="0" applyNumberFormat="1" applyFont="1" applyFill="1" applyBorder="1" applyAlignment="1">
      <alignment vertical="center"/>
    </xf>
    <xf numFmtId="10" fontId="5" fillId="0" borderId="13" xfId="0" applyNumberFormat="1" applyFont="1" applyFill="1" applyBorder="1" applyAlignment="1">
      <alignment vertical="center"/>
    </xf>
    <xf numFmtId="10" fontId="5" fillId="0" borderId="25" xfId="0" applyNumberFormat="1" applyFont="1" applyFill="1" applyBorder="1" applyAlignment="1">
      <alignment vertical="center" wrapText="1"/>
    </xf>
    <xf numFmtId="10" fontId="6" fillId="0" borderId="26" xfId="0" applyNumberFormat="1" applyFont="1" applyFill="1" applyBorder="1" applyAlignment="1">
      <alignment vertical="center"/>
    </xf>
    <xf numFmtId="0" fontId="6" fillId="13" borderId="12" xfId="0" applyFont="1" applyFill="1" applyBorder="1" applyAlignment="1">
      <alignment horizontal="left" vertical="center" wrapText="1" indent="1"/>
    </xf>
    <xf numFmtId="0" fontId="6" fillId="13" borderId="12" xfId="0" applyFont="1" applyFill="1" applyBorder="1" applyAlignment="1">
      <alignment vertical="center"/>
    </xf>
    <xf numFmtId="0" fontId="5" fillId="13" borderId="1" xfId="0" applyFont="1" applyFill="1" applyBorder="1" applyAlignment="1">
      <alignment vertical="center" wrapText="1"/>
    </xf>
    <xf numFmtId="0" fontId="6" fillId="13" borderId="1" xfId="0" applyFont="1" applyFill="1" applyBorder="1" applyAlignment="1">
      <alignment horizontal="center" vertical="center" wrapText="1"/>
    </xf>
    <xf numFmtId="0" fontId="6" fillId="13" borderId="1" xfId="0" applyFont="1" applyFill="1" applyBorder="1" applyAlignment="1">
      <alignment vertical="center" wrapText="1"/>
    </xf>
    <xf numFmtId="0" fontId="6" fillId="13" borderId="2" xfId="0" applyFont="1" applyFill="1" applyBorder="1" applyAlignment="1">
      <alignment vertical="center" wrapText="1"/>
    </xf>
    <xf numFmtId="0" fontId="6" fillId="13" borderId="2" xfId="0" applyFont="1" applyFill="1" applyBorder="1" applyAlignment="1">
      <alignment horizontal="center" vertical="center" wrapText="1"/>
    </xf>
    <xf numFmtId="0" fontId="5" fillId="13" borderId="7" xfId="0" applyFont="1" applyFill="1" applyBorder="1" applyAlignment="1">
      <alignment vertical="center"/>
    </xf>
    <xf numFmtId="0" fontId="5" fillId="0" borderId="0" xfId="0" applyFont="1" applyAlignment="1">
      <alignment horizontal="center" vertical="center" wrapText="1"/>
    </xf>
    <xf numFmtId="0" fontId="6" fillId="0" borderId="0" xfId="0" applyFont="1" applyAlignment="1">
      <alignment horizontal="left" wrapText="1"/>
    </xf>
    <xf numFmtId="0" fontId="5" fillId="0" borderId="0" xfId="0" applyFont="1" applyBorder="1" applyAlignment="1">
      <alignment horizontal="center" vertical="center"/>
    </xf>
    <xf numFmtId="0" fontId="10" fillId="0" borderId="0" xfId="0" applyFont="1" applyAlignment="1">
      <alignment horizontal="center"/>
    </xf>
    <xf numFmtId="0" fontId="5" fillId="0" borderId="0" xfId="0" applyFont="1" applyAlignment="1">
      <alignment horizontal="left" vertical="center"/>
    </xf>
    <xf numFmtId="0" fontId="5" fillId="0" borderId="58" xfId="0" applyFont="1" applyFill="1" applyBorder="1" applyAlignment="1">
      <alignment horizontal="left" vertical="center"/>
    </xf>
    <xf numFmtId="0" fontId="5" fillId="0" borderId="59" xfId="0" applyFont="1" applyFill="1" applyBorder="1" applyAlignment="1">
      <alignment horizontal="left" vertical="center"/>
    </xf>
    <xf numFmtId="0" fontId="5" fillId="0" borderId="60" xfId="0" applyFont="1" applyFill="1" applyBorder="1" applyAlignment="1">
      <alignment horizontal="left" vertical="center"/>
    </xf>
    <xf numFmtId="0" fontId="5" fillId="5" borderId="50" xfId="0" applyFont="1" applyFill="1" applyBorder="1" applyAlignment="1">
      <alignment horizontal="center" vertical="center" wrapText="1"/>
    </xf>
    <xf numFmtId="0" fontId="5" fillId="5" borderId="57" xfId="0" applyFont="1" applyFill="1" applyBorder="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35" fillId="5" borderId="35" xfId="0" applyFont="1" applyFill="1" applyBorder="1" applyAlignment="1">
      <alignment horizontal="center" wrapText="1"/>
    </xf>
    <xf numFmtId="0" fontId="35" fillId="5" borderId="52" xfId="0" applyFont="1" applyFill="1" applyBorder="1" applyAlignment="1">
      <alignment horizontal="center" wrapText="1"/>
    </xf>
    <xf numFmtId="0" fontId="5" fillId="0" borderId="50" xfId="0" applyFont="1" applyBorder="1" applyAlignment="1">
      <alignment horizontal="left" vertical="center" wrapText="1"/>
    </xf>
    <xf numFmtId="0" fontId="53" fillId="0" borderId="57" xfId="0" applyFont="1" applyBorder="1" applyAlignment="1">
      <alignment horizontal="left" vertical="center" wrapText="1"/>
    </xf>
    <xf numFmtId="0" fontId="5" fillId="0" borderId="50" xfId="0" applyFont="1" applyFill="1" applyBorder="1" applyAlignment="1">
      <alignment horizontal="left" vertical="center" wrapText="1"/>
    </xf>
    <xf numFmtId="0" fontId="5" fillId="4" borderId="32" xfId="0" applyFont="1" applyFill="1" applyBorder="1" applyAlignment="1">
      <alignment horizontal="left" wrapText="1"/>
    </xf>
    <xf numFmtId="0" fontId="5" fillId="4" borderId="34" xfId="0" applyFont="1" applyFill="1" applyBorder="1" applyAlignment="1">
      <alignment horizontal="left" wrapText="1"/>
    </xf>
    <xf numFmtId="0" fontId="7" fillId="0" borderId="0" xfId="0" applyFont="1" applyAlignment="1">
      <alignment horizontal="center" vertical="justify" wrapText="1"/>
    </xf>
    <xf numFmtId="0" fontId="7" fillId="0" borderId="0" xfId="0" applyFont="1" applyAlignment="1">
      <alignment horizontal="left" vertical="justify" wrapText="1"/>
    </xf>
    <xf numFmtId="0" fontId="7" fillId="5" borderId="71" xfId="0" applyFont="1" applyFill="1" applyBorder="1" applyAlignment="1">
      <alignment horizontal="left" vertical="justify" wrapText="1"/>
    </xf>
    <xf numFmtId="0" fontId="7" fillId="5" borderId="28" xfId="0" applyFont="1" applyFill="1" applyBorder="1" applyAlignment="1">
      <alignment horizontal="left" vertical="justify" wrapText="1"/>
    </xf>
    <xf numFmtId="0" fontId="7" fillId="5" borderId="29" xfId="0" applyFont="1" applyFill="1" applyBorder="1" applyAlignment="1">
      <alignment horizontal="left" vertical="justify" wrapText="1"/>
    </xf>
    <xf numFmtId="49" fontId="7" fillId="0" borderId="39" xfId="0" applyNumberFormat="1" applyFont="1" applyBorder="1" applyAlignment="1">
      <alignment horizontal="left" vertical="justify" wrapText="1"/>
    </xf>
    <xf numFmtId="49" fontId="7" fillId="0" borderId="36" xfId="0" applyNumberFormat="1" applyFont="1" applyBorder="1" applyAlignment="1">
      <alignment horizontal="left" vertical="justify" wrapText="1"/>
    </xf>
    <xf numFmtId="49" fontId="7" fillId="0" borderId="52" xfId="0" applyNumberFormat="1" applyFont="1" applyBorder="1" applyAlignment="1">
      <alignment horizontal="left" vertical="justify" wrapText="1"/>
    </xf>
    <xf numFmtId="0" fontId="5" fillId="0" borderId="0" xfId="0" applyFont="1" applyAlignment="1">
      <alignment horizontal="center" wrapText="1"/>
    </xf>
    <xf numFmtId="0" fontId="5" fillId="5" borderId="39" xfId="0" applyFont="1" applyFill="1" applyBorder="1" applyAlignment="1">
      <alignment horizontal="left" vertical="center"/>
    </xf>
    <xf numFmtId="0" fontId="5" fillId="5" borderId="36" xfId="0" applyFont="1" applyFill="1" applyBorder="1" applyAlignment="1">
      <alignment horizontal="left" vertical="center"/>
    </xf>
    <xf numFmtId="0" fontId="5" fillId="5" borderId="52" xfId="0" applyFont="1" applyFill="1" applyBorder="1" applyAlignment="1">
      <alignment horizontal="left" vertical="center"/>
    </xf>
    <xf numFmtId="0" fontId="5" fillId="0" borderId="27" xfId="0" applyFont="1" applyBorder="1" applyAlignment="1">
      <alignment horizontal="left" vertical="top"/>
    </xf>
    <xf numFmtId="0" fontId="5" fillId="0" borderId="28" xfId="0" applyFont="1" applyBorder="1" applyAlignment="1">
      <alignment horizontal="left" vertical="top"/>
    </xf>
    <xf numFmtId="0" fontId="5" fillId="0" borderId="29" xfId="0" applyFont="1" applyBorder="1" applyAlignment="1">
      <alignment horizontal="left" vertical="top"/>
    </xf>
    <xf numFmtId="0" fontId="5" fillId="0" borderId="30" xfId="0" applyFont="1" applyBorder="1" applyAlignment="1">
      <alignment horizontal="left" vertical="top"/>
    </xf>
    <xf numFmtId="0" fontId="5" fillId="0" borderId="0" xfId="0" applyFont="1" applyBorder="1" applyAlignment="1">
      <alignment horizontal="left" vertical="top"/>
    </xf>
    <xf numFmtId="0" fontId="5" fillId="0" borderId="31" xfId="0" applyFont="1" applyBorder="1" applyAlignment="1">
      <alignment horizontal="left" vertical="top"/>
    </xf>
    <xf numFmtId="0" fontId="5" fillId="0" borderId="32" xfId="0" applyFont="1" applyBorder="1" applyAlignment="1">
      <alignment horizontal="left" vertical="top"/>
    </xf>
    <xf numFmtId="0" fontId="5" fillId="0" borderId="33" xfId="0" applyFont="1" applyBorder="1" applyAlignment="1">
      <alignment horizontal="left" vertical="top"/>
    </xf>
    <xf numFmtId="0" fontId="5" fillId="0" borderId="34" xfId="0" applyFont="1" applyBorder="1" applyAlignment="1">
      <alignment horizontal="left" vertical="top"/>
    </xf>
    <xf numFmtId="0" fontId="4" fillId="0" borderId="0" xfId="0" applyFont="1" applyAlignment="1">
      <alignment horizontal="left" vertical="top"/>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18" fillId="0" borderId="0" xfId="2" applyFont="1" applyAlignment="1">
      <alignment horizontal="center"/>
    </xf>
    <xf numFmtId="0" fontId="18" fillId="0" borderId="35" xfId="2" applyFont="1" applyBorder="1" applyAlignment="1">
      <alignment horizontal="left"/>
    </xf>
    <xf numFmtId="0" fontId="18" fillId="0" borderId="36" xfId="2" applyFont="1" applyBorder="1" applyAlignment="1">
      <alignment horizontal="left"/>
    </xf>
    <xf numFmtId="0" fontId="18" fillId="0" borderId="37" xfId="2" applyFont="1" applyBorder="1" applyAlignment="1">
      <alignment horizontal="left"/>
    </xf>
    <xf numFmtId="0" fontId="55" fillId="0" borderId="27" xfId="0" applyFont="1" applyBorder="1" applyAlignment="1">
      <alignment horizontal="left" vertical="top" wrapText="1"/>
    </xf>
    <xf numFmtId="0" fontId="55" fillId="0" borderId="28" xfId="0" applyFont="1" applyBorder="1" applyAlignment="1">
      <alignment horizontal="left" vertical="top" wrapText="1"/>
    </xf>
    <xf numFmtId="0" fontId="55" fillId="0" borderId="29" xfId="0" applyFont="1" applyBorder="1" applyAlignment="1">
      <alignment horizontal="left" vertical="top" wrapText="1"/>
    </xf>
    <xf numFmtId="0" fontId="55" fillId="0" borderId="32" xfId="0" applyFont="1" applyBorder="1" applyAlignment="1">
      <alignment horizontal="left" vertical="top" wrapText="1"/>
    </xf>
    <xf numFmtId="0" fontId="55" fillId="0" borderId="33" xfId="0" applyFont="1" applyBorder="1" applyAlignment="1">
      <alignment horizontal="left" vertical="top" wrapText="1"/>
    </xf>
    <xf numFmtId="0" fontId="55" fillId="0" borderId="34" xfId="0" applyFont="1" applyBorder="1" applyAlignment="1">
      <alignment horizontal="left" vertical="top" wrapText="1"/>
    </xf>
    <xf numFmtId="0" fontId="56" fillId="12" borderId="20" xfId="0" applyFont="1" applyFill="1" applyBorder="1" applyAlignment="1">
      <alignment horizontal="center" vertical="center" wrapText="1"/>
    </xf>
    <xf numFmtId="0" fontId="56" fillId="12" borderId="23" xfId="0" applyFont="1" applyFill="1" applyBorder="1" applyAlignment="1">
      <alignment horizontal="center" vertical="center" wrapText="1"/>
    </xf>
    <xf numFmtId="0" fontId="56" fillId="12" borderId="2" xfId="0" applyFont="1" applyFill="1" applyBorder="1" applyAlignment="1">
      <alignment horizontal="center" vertical="center"/>
    </xf>
    <xf numFmtId="0" fontId="56" fillId="12" borderId="49" xfId="0" applyFont="1" applyFill="1" applyBorder="1" applyAlignment="1">
      <alignment horizontal="center" vertical="center"/>
    </xf>
    <xf numFmtId="0" fontId="56" fillId="12" borderId="61" xfId="0" applyFont="1" applyFill="1" applyBorder="1" applyAlignment="1">
      <alignment horizontal="center" vertical="center"/>
    </xf>
    <xf numFmtId="0" fontId="56" fillId="12" borderId="44" xfId="0" applyFont="1" applyFill="1" applyBorder="1" applyAlignment="1">
      <alignment horizontal="center" vertical="center"/>
    </xf>
    <xf numFmtId="0" fontId="56" fillId="12" borderId="2" xfId="0" applyFont="1" applyFill="1" applyBorder="1" applyAlignment="1">
      <alignment horizontal="center" vertical="center" wrapText="1"/>
    </xf>
    <xf numFmtId="0" fontId="56" fillId="12" borderId="25" xfId="0" applyFont="1" applyFill="1" applyBorder="1" applyAlignment="1">
      <alignment horizontal="center" vertical="center" wrapText="1"/>
    </xf>
    <xf numFmtId="0" fontId="56" fillId="12" borderId="49" xfId="0" applyFont="1" applyFill="1" applyBorder="1" applyAlignment="1">
      <alignment horizontal="center" vertical="center" wrapText="1"/>
    </xf>
    <xf numFmtId="0" fontId="55" fillId="0" borderId="0" xfId="0" applyFont="1" applyAlignment="1">
      <alignment horizontal="center"/>
    </xf>
    <xf numFmtId="0" fontId="56" fillId="0" borderId="0" xfId="0" applyFont="1" applyAlignment="1">
      <alignment horizontal="left"/>
    </xf>
    <xf numFmtId="0" fontId="56" fillId="12" borderId="58" xfId="0" applyFont="1" applyFill="1" applyBorder="1" applyAlignment="1">
      <alignment horizontal="center" vertical="center" wrapText="1"/>
    </xf>
    <xf numFmtId="0" fontId="56" fillId="12" borderId="59" xfId="0" applyFont="1" applyFill="1" applyBorder="1" applyAlignment="1">
      <alignment horizontal="center" vertical="center" wrapText="1"/>
    </xf>
    <xf numFmtId="0" fontId="56" fillId="12" borderId="72" xfId="0" applyFont="1" applyFill="1" applyBorder="1" applyAlignment="1">
      <alignment horizontal="center" vertical="center" wrapText="1"/>
    </xf>
    <xf numFmtId="0" fontId="56" fillId="12" borderId="7" xfId="0" applyFont="1" applyFill="1" applyBorder="1" applyAlignment="1">
      <alignment horizontal="center" vertical="center" wrapText="1"/>
    </xf>
    <xf numFmtId="0" fontId="56" fillId="12" borderId="14" xfId="0" applyFont="1" applyFill="1" applyBorder="1" applyAlignment="1">
      <alignment horizontal="center" vertical="center" wrapText="1"/>
    </xf>
    <xf numFmtId="0" fontId="56" fillId="12" borderId="8" xfId="0" applyFont="1" applyFill="1" applyBorder="1" applyAlignment="1">
      <alignment horizontal="center" vertical="center" wrapText="1"/>
    </xf>
    <xf numFmtId="0" fontId="56" fillId="12" borderId="10" xfId="0" applyFont="1" applyFill="1" applyBorder="1" applyAlignment="1">
      <alignment horizontal="center" vertical="center" wrapText="1"/>
    </xf>
    <xf numFmtId="0" fontId="56" fillId="12" borderId="21" xfId="0" applyFont="1" applyFill="1" applyBorder="1" applyAlignment="1">
      <alignment horizontal="center" vertical="center" wrapText="1"/>
    </xf>
    <xf numFmtId="0" fontId="74" fillId="12" borderId="39" xfId="14" applyFont="1" applyFill="1" applyBorder="1" applyAlignment="1">
      <alignment horizontal="center" vertical="center" wrapText="1"/>
    </xf>
    <xf numFmtId="0" fontId="74" fillId="12" borderId="52" xfId="14" applyFont="1" applyFill="1" applyBorder="1" applyAlignment="1">
      <alignment horizontal="center" vertical="center" wrapText="1"/>
    </xf>
    <xf numFmtId="0" fontId="73" fillId="12" borderId="75" xfId="14" applyFont="1" applyFill="1" applyBorder="1" applyAlignment="1">
      <alignment horizontal="center" vertical="center" wrapText="1"/>
    </xf>
    <xf numFmtId="0" fontId="73" fillId="12" borderId="74" xfId="14" applyFont="1" applyFill="1" applyBorder="1" applyAlignment="1">
      <alignment horizontal="center" vertical="center" wrapText="1"/>
    </xf>
    <xf numFmtId="0" fontId="73" fillId="12" borderId="16" xfId="14" applyFont="1" applyFill="1" applyBorder="1" applyAlignment="1">
      <alignment horizontal="center" vertical="center"/>
    </xf>
    <xf numFmtId="0" fontId="73" fillId="12" borderId="8" xfId="14" applyFont="1" applyFill="1" applyBorder="1" applyAlignment="1">
      <alignment horizontal="center" vertical="center"/>
    </xf>
    <xf numFmtId="0" fontId="73" fillId="12" borderId="11" xfId="14" applyFont="1" applyFill="1" applyBorder="1" applyAlignment="1">
      <alignment horizontal="center" vertical="center"/>
    </xf>
    <xf numFmtId="0" fontId="73" fillId="12" borderId="13" xfId="14" applyFont="1" applyFill="1" applyBorder="1" applyAlignment="1">
      <alignment horizontal="center" vertical="center"/>
    </xf>
    <xf numFmtId="0" fontId="73" fillId="12" borderId="3" xfId="14" applyFont="1" applyFill="1" applyBorder="1" applyAlignment="1">
      <alignment horizontal="center" vertical="center" wrapText="1"/>
    </xf>
    <xf numFmtId="0" fontId="73" fillId="12" borderId="5" xfId="14" applyFont="1" applyFill="1" applyBorder="1" applyAlignment="1">
      <alignment horizontal="center" vertical="center" wrapText="1"/>
    </xf>
    <xf numFmtId="0" fontId="71" fillId="12" borderId="24" xfId="14" applyFont="1" applyFill="1" applyBorder="1" applyAlignment="1">
      <alignment horizontal="center" vertical="center" wrapText="1"/>
    </xf>
    <xf numFmtId="0" fontId="71" fillId="12" borderId="26" xfId="14" applyFont="1" applyFill="1" applyBorder="1" applyAlignment="1">
      <alignment horizontal="center" vertical="center" wrapText="1"/>
    </xf>
    <xf numFmtId="0" fontId="71" fillId="0" borderId="17" xfId="14" applyFont="1" applyBorder="1" applyAlignment="1">
      <alignment horizontal="left" wrapText="1"/>
    </xf>
    <xf numFmtId="0" fontId="71" fillId="0" borderId="22" xfId="14" applyFont="1" applyBorder="1" applyAlignment="1">
      <alignment horizontal="left" wrapText="1"/>
    </xf>
    <xf numFmtId="3" fontId="71" fillId="0" borderId="17" xfId="14" applyNumberFormat="1" applyFont="1" applyBorder="1" applyAlignment="1">
      <alignment horizontal="center" vertical="center"/>
    </xf>
    <xf numFmtId="3" fontId="71" fillId="0" borderId="22" xfId="14" applyNumberFormat="1" applyFont="1" applyBorder="1" applyAlignment="1">
      <alignment horizontal="center" vertical="center"/>
    </xf>
    <xf numFmtId="0" fontId="71" fillId="0" borderId="11" xfId="14" applyFont="1" applyBorder="1" applyAlignment="1">
      <alignment horizontal="left" vertical="center" wrapText="1"/>
    </xf>
    <xf numFmtId="0" fontId="71" fillId="0" borderId="13" xfId="14" applyFont="1" applyBorder="1" applyAlignment="1">
      <alignment horizontal="left" vertical="center" wrapText="1"/>
    </xf>
    <xf numFmtId="3" fontId="71" fillId="0" borderId="11" xfId="14" applyNumberFormat="1" applyFont="1" applyBorder="1" applyAlignment="1">
      <alignment horizontal="center" vertical="center"/>
    </xf>
    <xf numFmtId="3" fontId="71" fillId="0" borderId="13" xfId="14" applyNumberFormat="1" applyFont="1" applyBorder="1" applyAlignment="1">
      <alignment horizontal="center" vertical="center"/>
    </xf>
    <xf numFmtId="0" fontId="73" fillId="12" borderId="50" xfId="14" applyFont="1" applyFill="1" applyBorder="1" applyAlignment="1">
      <alignment horizontal="center" vertical="center" wrapText="1"/>
    </xf>
    <xf numFmtId="0" fontId="73" fillId="12" borderId="47" xfId="14" applyFont="1" applyFill="1" applyBorder="1" applyAlignment="1">
      <alignment horizontal="center" vertical="center" wrapText="1"/>
    </xf>
    <xf numFmtId="0" fontId="73" fillId="12" borderId="57" xfId="14" applyFont="1" applyFill="1" applyBorder="1" applyAlignment="1">
      <alignment horizontal="center" vertical="center" wrapText="1"/>
    </xf>
    <xf numFmtId="0" fontId="73" fillId="12" borderId="39" xfId="14" applyFont="1" applyFill="1" applyBorder="1" applyAlignment="1">
      <alignment horizontal="center" vertical="center" wrapText="1"/>
    </xf>
    <xf numFmtId="0" fontId="73" fillId="12" borderId="52" xfId="14" applyFont="1" applyFill="1" applyBorder="1" applyAlignment="1">
      <alignment horizontal="center" vertical="center" wrapText="1"/>
    </xf>
    <xf numFmtId="0" fontId="10" fillId="5" borderId="50" xfId="0" applyFont="1" applyFill="1" applyBorder="1" applyAlignment="1">
      <alignment horizontal="center" vertical="center" wrapText="1"/>
    </xf>
    <xf numFmtId="0" fontId="10" fillId="5" borderId="47"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41" fillId="5" borderId="28"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52"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52" xfId="0"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12" borderId="39" xfId="0" applyFont="1" applyFill="1" applyBorder="1" applyAlignment="1">
      <alignment horizontal="left" vertical="center" wrapText="1"/>
    </xf>
    <xf numFmtId="0" fontId="10" fillId="12" borderId="36" xfId="0" applyFont="1" applyFill="1" applyBorder="1" applyAlignment="1">
      <alignment horizontal="left" vertical="center" wrapText="1"/>
    </xf>
    <xf numFmtId="0" fontId="10" fillId="12" borderId="52" xfId="0" applyFont="1" applyFill="1" applyBorder="1" applyAlignment="1">
      <alignment horizontal="left" vertical="center" wrapText="1"/>
    </xf>
    <xf numFmtId="0" fontId="10" fillId="12" borderId="32" xfId="0" applyFont="1" applyFill="1" applyBorder="1" applyAlignment="1">
      <alignment horizontal="left" vertical="center" wrapText="1"/>
    </xf>
    <xf numFmtId="0" fontId="10" fillId="12" borderId="33" xfId="0" applyFont="1" applyFill="1" applyBorder="1" applyAlignment="1">
      <alignment horizontal="left" vertical="center" wrapText="1"/>
    </xf>
    <xf numFmtId="0" fontId="10" fillId="12" borderId="0" xfId="0" applyFont="1" applyFill="1" applyBorder="1" applyAlignment="1">
      <alignment horizontal="left" vertical="center" wrapText="1"/>
    </xf>
    <xf numFmtId="0" fontId="10" fillId="12" borderId="50"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0" fillId="12" borderId="57" xfId="0" applyFont="1" applyFill="1" applyBorder="1" applyAlignment="1">
      <alignment horizontal="center" vertical="center" wrapText="1"/>
    </xf>
    <xf numFmtId="0" fontId="10" fillId="12" borderId="27" xfId="0" applyFont="1" applyFill="1" applyBorder="1" applyAlignment="1">
      <alignment horizontal="center" vertical="center"/>
    </xf>
    <xf numFmtId="0" fontId="10" fillId="12" borderId="30" xfId="0" applyFont="1" applyFill="1" applyBorder="1" applyAlignment="1">
      <alignment horizontal="center" vertical="center"/>
    </xf>
    <xf numFmtId="0" fontId="10" fillId="12" borderId="32" xfId="0" applyFont="1" applyFill="1" applyBorder="1" applyAlignment="1">
      <alignment horizontal="center" vertical="center"/>
    </xf>
    <xf numFmtId="0" fontId="10" fillId="12" borderId="16"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10" fillId="12" borderId="31"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4" fillId="12" borderId="50" xfId="14" applyFont="1" applyFill="1" applyBorder="1" applyAlignment="1">
      <alignment horizontal="center" vertical="center" wrapText="1"/>
    </xf>
    <xf numFmtId="0" fontId="34" fillId="12" borderId="47" xfId="14" applyFont="1" applyFill="1" applyBorder="1" applyAlignment="1">
      <alignment horizontal="center" vertical="center" wrapText="1"/>
    </xf>
    <xf numFmtId="0" fontId="5" fillId="12" borderId="50" xfId="14" applyFont="1" applyFill="1" applyBorder="1" applyAlignment="1">
      <alignment horizontal="center" vertical="center"/>
    </xf>
    <xf numFmtId="0" fontId="5" fillId="12" borderId="47" xfId="14" applyFont="1" applyFill="1" applyBorder="1" applyAlignment="1">
      <alignment horizontal="center" vertical="center"/>
    </xf>
    <xf numFmtId="0" fontId="10" fillId="12" borderId="50" xfId="0" applyFont="1" applyFill="1" applyBorder="1" applyAlignment="1">
      <alignment horizontal="center" wrapText="1"/>
    </xf>
    <xf numFmtId="0" fontId="10" fillId="12" borderId="47" xfId="0" applyFont="1" applyFill="1" applyBorder="1" applyAlignment="1">
      <alignment horizontal="center" wrapText="1"/>
    </xf>
    <xf numFmtId="0" fontId="10" fillId="12" borderId="57" xfId="0" applyFont="1" applyFill="1" applyBorder="1" applyAlignment="1">
      <alignment horizontal="center" wrapText="1"/>
    </xf>
    <xf numFmtId="0" fontId="10" fillId="12" borderId="29" xfId="0" applyFont="1" applyFill="1" applyBorder="1" applyAlignment="1">
      <alignment horizontal="center"/>
    </xf>
    <xf numFmtId="0" fontId="10" fillId="12" borderId="31" xfId="0" applyFont="1" applyFill="1" applyBorder="1" applyAlignment="1">
      <alignment horizontal="center"/>
    </xf>
    <xf numFmtId="0" fontId="10" fillId="12" borderId="34" xfId="0" applyFont="1" applyFill="1" applyBorder="1" applyAlignment="1">
      <alignment horizontal="center"/>
    </xf>
    <xf numFmtId="0" fontId="10" fillId="12" borderId="6" xfId="0" applyFont="1" applyFill="1" applyBorder="1" applyAlignment="1">
      <alignment horizontal="center"/>
    </xf>
    <xf numFmtId="0" fontId="10" fillId="12" borderId="14" xfId="0" applyFont="1" applyFill="1" applyBorder="1" applyAlignment="1">
      <alignment horizontal="center"/>
    </xf>
    <xf numFmtId="0" fontId="10" fillId="12" borderId="15" xfId="0" applyFont="1" applyFill="1" applyBorder="1" applyAlignment="1">
      <alignment horizontal="center"/>
    </xf>
    <xf numFmtId="0" fontId="4" fillId="0" borderId="0" xfId="14" applyFont="1" applyBorder="1"/>
    <xf numFmtId="0" fontId="10" fillId="12" borderId="50" xfId="14" applyFont="1" applyFill="1" applyBorder="1" applyAlignment="1">
      <alignment horizontal="center" vertical="center" wrapText="1"/>
    </xf>
    <xf numFmtId="0" fontId="10" fillId="12" borderId="47" xfId="14" applyFont="1" applyFill="1" applyBorder="1" applyAlignment="1">
      <alignment horizontal="center" vertical="center" wrapText="1"/>
    </xf>
    <xf numFmtId="0" fontId="10" fillId="12" borderId="39" xfId="14" applyFont="1" applyFill="1" applyBorder="1" applyAlignment="1">
      <alignment horizontal="center" vertical="center"/>
    </xf>
    <xf numFmtId="0" fontId="10" fillId="12" borderId="36" xfId="14" applyFont="1" applyFill="1" applyBorder="1" applyAlignment="1">
      <alignment horizontal="center" vertical="center"/>
    </xf>
    <xf numFmtId="0" fontId="10" fillId="12" borderId="52" xfId="14" applyFont="1" applyFill="1" applyBorder="1" applyAlignment="1">
      <alignment horizontal="center" vertical="center"/>
    </xf>
    <xf numFmtId="0" fontId="10" fillId="12" borderId="33" xfId="14" applyFont="1" applyFill="1" applyBorder="1" applyAlignment="1">
      <alignment horizontal="center" vertical="center" wrapText="1"/>
    </xf>
    <xf numFmtId="0" fontId="10" fillId="12" borderId="82" xfId="14" applyFont="1" applyFill="1" applyBorder="1" applyAlignment="1">
      <alignment horizontal="center" vertical="center" wrapText="1"/>
    </xf>
    <xf numFmtId="0" fontId="10" fillId="12" borderId="81" xfId="14" applyFont="1" applyFill="1" applyBorder="1" applyAlignment="1">
      <alignment horizontal="center" vertical="center" wrapText="1"/>
    </xf>
    <xf numFmtId="0" fontId="10" fillId="12" borderId="39" xfId="14" applyFont="1" applyFill="1" applyBorder="1" applyAlignment="1">
      <alignment horizontal="center"/>
    </xf>
    <xf numFmtId="0" fontId="10" fillId="12" borderId="52" xfId="14" applyFont="1" applyFill="1" applyBorder="1" applyAlignment="1">
      <alignment horizontal="center"/>
    </xf>
    <xf numFmtId="0" fontId="4" fillId="0" borderId="11" xfId="0" applyFont="1" applyFill="1" applyBorder="1" applyAlignment="1">
      <alignment horizontal="center"/>
    </xf>
    <xf numFmtId="0" fontId="4" fillId="0" borderId="69" xfId="0" applyFont="1" applyFill="1" applyBorder="1" applyAlignment="1">
      <alignment horizontal="center"/>
    </xf>
    <xf numFmtId="0" fontId="4" fillId="0" borderId="11" xfId="0" applyFont="1" applyFill="1" applyBorder="1" applyAlignment="1"/>
    <xf numFmtId="0" fontId="0" fillId="0" borderId="12" xfId="0" applyFill="1" applyBorder="1" applyAlignment="1"/>
    <xf numFmtId="0" fontId="0" fillId="0" borderId="13" xfId="0" applyFill="1" applyBorder="1" applyAlignment="1"/>
    <xf numFmtId="0" fontId="4" fillId="0" borderId="0" xfId="0" applyFont="1" applyFill="1" applyBorder="1" applyAlignment="1">
      <alignment horizontal="center"/>
    </xf>
    <xf numFmtId="0" fontId="4" fillId="0" borderId="9" xfId="0" applyFont="1" applyFill="1" applyBorder="1" applyAlignment="1">
      <alignment horizontal="center"/>
    </xf>
    <xf numFmtId="0" fontId="4" fillId="0" borderId="61" xfId="0" applyFont="1" applyFill="1" applyBorder="1" applyAlignment="1">
      <alignment horizontal="center"/>
    </xf>
    <xf numFmtId="0" fontId="4" fillId="0" borderId="9" xfId="0" applyFont="1" applyFill="1" applyBorder="1" applyAlignment="1"/>
    <xf numFmtId="0" fontId="0" fillId="0" borderId="1" xfId="0" applyFill="1" applyBorder="1" applyAlignment="1"/>
    <xf numFmtId="0" fontId="0" fillId="0" borderId="10" xfId="0" applyFill="1" applyBorder="1" applyAlignment="1"/>
    <xf numFmtId="0" fontId="10" fillId="0" borderId="0" xfId="0" applyFont="1" applyFill="1" applyBorder="1" applyAlignment="1">
      <alignment horizontal="center"/>
    </xf>
    <xf numFmtId="0" fontId="4" fillId="12" borderId="28" xfId="0" applyFont="1" applyFill="1" applyBorder="1" applyAlignment="1">
      <alignment horizontal="center" vertical="center"/>
    </xf>
    <xf numFmtId="0" fontId="0" fillId="12" borderId="29"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4" fillId="0" borderId="16" xfId="0" applyFont="1" applyFill="1" applyBorder="1" applyAlignment="1">
      <alignment horizontal="center"/>
    </xf>
    <xf numFmtId="0" fontId="4" fillId="0" borderId="58" xfId="0" applyFont="1" applyFill="1" applyBorder="1" applyAlignment="1">
      <alignment horizontal="center"/>
    </xf>
    <xf numFmtId="0" fontId="4" fillId="0" borderId="16" xfId="0" applyFont="1" applyFill="1" applyBorder="1" applyAlignment="1"/>
    <xf numFmtId="0" fontId="0" fillId="0" borderId="7" xfId="0" applyFill="1" applyBorder="1" applyAlignment="1"/>
    <xf numFmtId="0" fontId="0" fillId="0" borderId="8" xfId="0" applyFill="1" applyBorder="1" applyAlignment="1"/>
    <xf numFmtId="0" fontId="10" fillId="12" borderId="53"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2" borderId="54" xfId="0" applyFont="1" applyFill="1" applyBorder="1" applyAlignment="1">
      <alignment horizontal="center" vertical="center" wrapText="1"/>
    </xf>
    <xf numFmtId="0" fontId="10" fillId="12" borderId="36" xfId="0" applyFont="1" applyFill="1" applyBorder="1" applyAlignment="1">
      <alignment horizontal="center" vertical="center" wrapText="1"/>
    </xf>
    <xf numFmtId="9" fontId="5" fillId="12" borderId="53" xfId="0" applyNumberFormat="1" applyFont="1" applyFill="1" applyBorder="1" applyAlignment="1">
      <alignment horizontal="center" vertical="center" wrapText="1"/>
    </xf>
    <xf numFmtId="9" fontId="5" fillId="12" borderId="54" xfId="0" applyNumberFormat="1" applyFont="1" applyFill="1" applyBorder="1" applyAlignment="1">
      <alignment horizontal="center" vertical="center" wrapText="1"/>
    </xf>
    <xf numFmtId="9" fontId="5" fillId="12" borderId="60" xfId="0" applyNumberFormat="1" applyFont="1" applyFill="1" applyBorder="1" applyAlignment="1">
      <alignment horizontal="center" vertical="center" wrapText="1"/>
    </xf>
    <xf numFmtId="9" fontId="5" fillId="12" borderId="56" xfId="0" applyNumberFormat="1" applyFont="1" applyFill="1" applyBorder="1" applyAlignment="1">
      <alignment horizontal="center" vertical="center" wrapText="1"/>
    </xf>
    <xf numFmtId="0" fontId="10" fillId="12" borderId="39" xfId="0" applyFont="1" applyFill="1" applyBorder="1" applyAlignment="1">
      <alignment horizontal="center" vertical="center"/>
    </xf>
    <xf numFmtId="0" fontId="10" fillId="12" borderId="36" xfId="0" applyFont="1" applyFill="1"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10" fillId="12" borderId="33" xfId="0" applyFont="1" applyFill="1" applyBorder="1" applyAlignment="1">
      <alignment horizontal="center" vertical="center" wrapText="1"/>
    </xf>
    <xf numFmtId="0" fontId="51" fillId="12" borderId="34" xfId="0" applyFont="1" applyFill="1" applyBorder="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horizontal="center" vertical="top" wrapText="1"/>
    </xf>
    <xf numFmtId="0" fontId="41" fillId="12" borderId="50" xfId="0" applyFont="1" applyFill="1" applyBorder="1" applyAlignment="1">
      <alignment horizontal="center" vertical="center"/>
    </xf>
    <xf numFmtId="0" fontId="41" fillId="12" borderId="47" xfId="0" applyFont="1" applyFill="1" applyBorder="1" applyAlignment="1">
      <alignment horizontal="center" vertical="center"/>
    </xf>
    <xf numFmtId="0" fontId="41" fillId="12" borderId="57" xfId="0" applyFont="1" applyFill="1" applyBorder="1" applyAlignment="1">
      <alignment horizontal="center" vertical="center"/>
    </xf>
    <xf numFmtId="0" fontId="41" fillId="12" borderId="50" xfId="0" applyFont="1" applyFill="1" applyBorder="1" applyAlignment="1">
      <alignment horizontal="center" vertical="center" wrapText="1"/>
    </xf>
    <xf numFmtId="0" fontId="41" fillId="12" borderId="57" xfId="0" applyFont="1" applyFill="1" applyBorder="1" applyAlignment="1">
      <alignment horizontal="center" vertical="center" wrapText="1"/>
    </xf>
    <xf numFmtId="0" fontId="41" fillId="12" borderId="75" xfId="0" applyFont="1" applyFill="1" applyBorder="1" applyAlignment="1">
      <alignment horizontal="center" vertical="center" wrapText="1"/>
    </xf>
    <xf numFmtId="0" fontId="41" fillId="12" borderId="59" xfId="0" applyFont="1" applyFill="1" applyBorder="1" applyAlignment="1">
      <alignment horizontal="center" vertical="center" wrapText="1"/>
    </xf>
    <xf numFmtId="0" fontId="41" fillId="12" borderId="60" xfId="0" applyFont="1" applyFill="1" applyBorder="1" applyAlignment="1">
      <alignment horizontal="center" vertical="center" wrapText="1"/>
    </xf>
    <xf numFmtId="0" fontId="7" fillId="0" borderId="0" xfId="0" applyFont="1" applyAlignment="1">
      <alignment horizontal="center"/>
    </xf>
    <xf numFmtId="0" fontId="10" fillId="12" borderId="39" xfId="0" applyFont="1" applyFill="1" applyBorder="1" applyAlignment="1">
      <alignment horizontal="left" wrapText="1"/>
    </xf>
    <xf numFmtId="0" fontId="10" fillId="12" borderId="36" xfId="0" applyFont="1" applyFill="1" applyBorder="1" applyAlignment="1">
      <alignment horizontal="left" wrapText="1"/>
    </xf>
    <xf numFmtId="0" fontId="10" fillId="12" borderId="52" xfId="0" applyFont="1" applyFill="1" applyBorder="1" applyAlignment="1">
      <alignment horizontal="left" wrapText="1"/>
    </xf>
    <xf numFmtId="0" fontId="10" fillId="12" borderId="27" xfId="0" applyFont="1" applyFill="1" applyBorder="1" applyAlignment="1">
      <alignment horizontal="left" vertical="center" wrapText="1"/>
    </xf>
    <xf numFmtId="0" fontId="10" fillId="12" borderId="28" xfId="0" applyFont="1" applyFill="1" applyBorder="1" applyAlignment="1">
      <alignment horizontal="left" vertical="center" wrapText="1"/>
    </xf>
    <xf numFmtId="0" fontId="10" fillId="12" borderId="29" xfId="0" applyFont="1" applyFill="1" applyBorder="1" applyAlignment="1">
      <alignment horizontal="left" vertical="center" wrapText="1"/>
    </xf>
    <xf numFmtId="0" fontId="10" fillId="12" borderId="39" xfId="0" applyFont="1" applyFill="1" applyBorder="1" applyAlignment="1">
      <alignment horizontal="left" vertical="center"/>
    </xf>
    <xf numFmtId="0" fontId="10" fillId="12" borderId="36" xfId="0" applyFont="1" applyFill="1" applyBorder="1" applyAlignment="1">
      <alignment horizontal="left" vertical="center"/>
    </xf>
    <xf numFmtId="0" fontId="4" fillId="0" borderId="0" xfId="0" applyFont="1" applyFill="1" applyBorder="1" applyAlignment="1">
      <alignment horizontal="left" vertical="center"/>
    </xf>
    <xf numFmtId="0" fontId="10" fillId="0" borderId="0" xfId="0" applyFont="1" applyAlignment="1">
      <alignment horizontal="left" wrapText="1"/>
    </xf>
    <xf numFmtId="0" fontId="4" fillId="12" borderId="50" xfId="0" applyFont="1" applyFill="1" applyBorder="1" applyAlignment="1">
      <alignment horizontal="center"/>
    </xf>
    <xf numFmtId="0" fontId="4" fillId="12" borderId="57" xfId="0" applyFont="1" applyFill="1" applyBorder="1" applyAlignment="1">
      <alignment horizontal="center"/>
    </xf>
    <xf numFmtId="0" fontId="10" fillId="12" borderId="59" xfId="0" applyFont="1" applyFill="1" applyBorder="1" applyAlignment="1">
      <alignment horizontal="center" vertical="center" wrapText="1"/>
    </xf>
    <xf numFmtId="0" fontId="10" fillId="12" borderId="70"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60" xfId="0" applyFont="1" applyFill="1" applyBorder="1" applyAlignment="1">
      <alignment horizontal="center" vertical="center" wrapText="1"/>
    </xf>
    <xf numFmtId="0" fontId="10" fillId="12" borderId="56" xfId="0" applyFont="1" applyFill="1" applyBorder="1" applyAlignment="1">
      <alignment horizontal="center" vertical="center" wrapText="1"/>
    </xf>
    <xf numFmtId="0" fontId="34" fillId="0" borderId="0" xfId="9" applyFont="1" applyAlignment="1">
      <alignment horizontal="center" vertical="center"/>
    </xf>
    <xf numFmtId="0" fontId="34" fillId="0" borderId="0" xfId="9" applyFont="1" applyAlignment="1">
      <alignment horizontal="center" wrapText="1"/>
    </xf>
    <xf numFmtId="0" fontId="5" fillId="0" borderId="0" xfId="0" applyFont="1" applyAlignment="1">
      <alignment horizontal="center" vertical="center"/>
    </xf>
    <xf numFmtId="0" fontId="10" fillId="12" borderId="6" xfId="0" applyFont="1" applyFill="1" applyBorder="1" applyAlignment="1">
      <alignment horizontal="center" vertical="center" wrapText="1"/>
    </xf>
    <xf numFmtId="0" fontId="10" fillId="12" borderId="17"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12" borderId="22" xfId="0" applyFont="1" applyFill="1" applyBorder="1" applyAlignment="1">
      <alignment horizontal="center" vertical="center" wrapText="1"/>
    </xf>
    <xf numFmtId="0" fontId="10" fillId="12" borderId="75" xfId="0" applyFont="1" applyFill="1" applyBorder="1" applyAlignment="1">
      <alignment horizontal="center" vertical="center"/>
    </xf>
    <xf numFmtId="0" fontId="10" fillId="12" borderId="59" xfId="0" applyFont="1" applyFill="1" applyBorder="1" applyAlignment="1">
      <alignment horizontal="center" vertical="center"/>
    </xf>
    <xf numFmtId="0" fontId="10" fillId="12" borderId="60" xfId="0" applyFont="1" applyFill="1" applyBorder="1" applyAlignment="1">
      <alignment horizontal="center" vertical="center"/>
    </xf>
    <xf numFmtId="0" fontId="10" fillId="12" borderId="16" xfId="0" applyFont="1" applyFill="1" applyBorder="1" applyAlignment="1">
      <alignment horizontal="center" vertical="center"/>
    </xf>
    <xf numFmtId="0" fontId="10" fillId="12" borderId="7" xfId="0" applyFont="1" applyFill="1" applyBorder="1" applyAlignment="1">
      <alignment horizontal="center" vertical="center"/>
    </xf>
    <xf numFmtId="0" fontId="10" fillId="12" borderId="8" xfId="0" applyFont="1" applyFill="1" applyBorder="1" applyAlignment="1">
      <alignment horizontal="center" vertical="center"/>
    </xf>
    <xf numFmtId="0" fontId="0" fillId="0" borderId="47" xfId="0" applyBorder="1" applyAlignment="1">
      <alignment horizontal="center" vertical="center" wrapText="1"/>
    </xf>
    <xf numFmtId="0" fontId="0" fillId="0" borderId="57" xfId="0" applyBorder="1" applyAlignment="1">
      <alignment horizontal="center" vertical="center" wrapText="1"/>
    </xf>
    <xf numFmtId="3" fontId="10" fillId="12" borderId="28" xfId="0" applyNumberFormat="1" applyFont="1" applyFill="1" applyBorder="1" applyAlignment="1">
      <alignment horizontal="center"/>
    </xf>
    <xf numFmtId="3" fontId="10" fillId="12" borderId="29" xfId="0" applyNumberFormat="1" applyFont="1" applyFill="1" applyBorder="1" applyAlignment="1">
      <alignment horizontal="center"/>
    </xf>
    <xf numFmtId="3" fontId="10" fillId="12" borderId="27" xfId="0" applyNumberFormat="1" applyFont="1" applyFill="1" applyBorder="1" applyAlignment="1">
      <alignment horizontal="center" vertical="center"/>
    </xf>
    <xf numFmtId="3" fontId="10" fillId="12" borderId="28" xfId="0" applyNumberFormat="1" applyFont="1" applyFill="1" applyBorder="1" applyAlignment="1">
      <alignment horizontal="center" vertical="center"/>
    </xf>
    <xf numFmtId="3" fontId="10" fillId="12" borderId="29" xfId="0" applyNumberFormat="1" applyFont="1" applyFill="1" applyBorder="1" applyAlignment="1">
      <alignment horizontal="center" vertical="center"/>
    </xf>
    <xf numFmtId="3" fontId="10" fillId="12" borderId="77" xfId="0" applyNumberFormat="1" applyFont="1" applyFill="1" applyBorder="1" applyAlignment="1">
      <alignment horizontal="center" vertical="center"/>
    </xf>
    <xf numFmtId="3" fontId="10" fillId="12" borderId="76" xfId="0" applyNumberFormat="1" applyFont="1" applyFill="1" applyBorder="1" applyAlignment="1">
      <alignment horizontal="center" vertical="center"/>
    </xf>
    <xf numFmtId="3" fontId="10" fillId="12" borderId="55" xfId="0" applyNumberFormat="1" applyFont="1" applyFill="1" applyBorder="1" applyAlignment="1">
      <alignment horizontal="center" vertical="center"/>
    </xf>
    <xf numFmtId="3" fontId="10" fillId="12" borderId="75" xfId="0" applyNumberFormat="1" applyFont="1" applyFill="1" applyBorder="1" applyAlignment="1">
      <alignment horizontal="center" vertical="center" wrapText="1"/>
    </xf>
    <xf numFmtId="3" fontId="10" fillId="12" borderId="59" xfId="0" applyNumberFormat="1" applyFont="1" applyFill="1" applyBorder="1" applyAlignment="1">
      <alignment horizontal="center" vertical="center" wrapText="1"/>
    </xf>
    <xf numFmtId="3" fontId="10" fillId="12" borderId="60" xfId="0" applyNumberFormat="1" applyFont="1" applyFill="1" applyBorder="1" applyAlignment="1">
      <alignment horizontal="center" vertical="center" wrapText="1"/>
    </xf>
    <xf numFmtId="3" fontId="10" fillId="0" borderId="0" xfId="0" applyNumberFormat="1" applyFont="1" applyAlignment="1">
      <alignment horizontal="center" wrapText="1"/>
    </xf>
    <xf numFmtId="0" fontId="10" fillId="0" borderId="0" xfId="3" applyFont="1" applyAlignment="1">
      <alignment vertical="center" wrapText="1"/>
    </xf>
    <xf numFmtId="0" fontId="4" fillId="0" borderId="0" xfId="3" applyFont="1" applyAlignment="1">
      <alignment wrapText="1"/>
    </xf>
    <xf numFmtId="0" fontId="41" fillId="10" borderId="30" xfId="3" applyFont="1" applyFill="1" applyBorder="1" applyAlignment="1">
      <alignment horizontal="left" vertical="center" wrapText="1"/>
    </xf>
    <xf numFmtId="0" fontId="41" fillId="10" borderId="0" xfId="3" applyFont="1" applyFill="1" applyBorder="1" applyAlignment="1">
      <alignment horizontal="left" vertical="center" wrapText="1"/>
    </xf>
    <xf numFmtId="0" fontId="41" fillId="10" borderId="27" xfId="3" applyFont="1" applyFill="1" applyBorder="1" applyAlignment="1">
      <alignment horizontal="left" vertical="center" wrapText="1"/>
    </xf>
    <xf numFmtId="0" fontId="41" fillId="10" borderId="28" xfId="3" applyFont="1" applyFill="1" applyBorder="1" applyAlignment="1">
      <alignment horizontal="left" vertical="center" wrapText="1"/>
    </xf>
    <xf numFmtId="0" fontId="41" fillId="10" borderId="39" xfId="3" applyFont="1" applyFill="1" applyBorder="1" applyAlignment="1">
      <alignment horizontal="left" vertical="center" wrapText="1"/>
    </xf>
    <xf numFmtId="0" fontId="41" fillId="10" borderId="36" xfId="3" applyFont="1" applyFill="1" applyBorder="1" applyAlignment="1">
      <alignment horizontal="left" vertical="center" wrapText="1"/>
    </xf>
    <xf numFmtId="0" fontId="10" fillId="0" borderId="0" xfId="3" applyFont="1" applyAlignment="1">
      <alignment horizontal="center"/>
    </xf>
    <xf numFmtId="0" fontId="10" fillId="4" borderId="16" xfId="3" applyFont="1" applyFill="1" applyBorder="1" applyAlignment="1">
      <alignment horizontal="center" wrapText="1"/>
    </xf>
    <xf numFmtId="0" fontId="10" fillId="4" borderId="11" xfId="3" applyFont="1" applyFill="1" applyBorder="1" applyAlignment="1">
      <alignment horizontal="center" wrapText="1"/>
    </xf>
    <xf numFmtId="0" fontId="10" fillId="4" borderId="58" xfId="3" applyFont="1" applyFill="1" applyBorder="1" applyAlignment="1">
      <alignment horizontal="center" vertical="center" wrapText="1"/>
    </xf>
    <xf numFmtId="0" fontId="10" fillId="4" borderId="69" xfId="3" applyFont="1" applyFill="1" applyBorder="1" applyAlignment="1">
      <alignment horizontal="center" vertical="center" wrapText="1"/>
    </xf>
    <xf numFmtId="0" fontId="41" fillId="4" borderId="16" xfId="3" applyFont="1" applyFill="1" applyBorder="1" applyAlignment="1">
      <alignment horizontal="center" vertical="center" wrapText="1"/>
    </xf>
    <xf numFmtId="0" fontId="41" fillId="4" borderId="7" xfId="3" applyFont="1" applyFill="1" applyBorder="1" applyAlignment="1">
      <alignment horizontal="center" vertical="center" wrapText="1"/>
    </xf>
    <xf numFmtId="0" fontId="41" fillId="4" borderId="8" xfId="3" applyFont="1" applyFill="1" applyBorder="1" applyAlignment="1">
      <alignment horizontal="center" vertical="center" wrapText="1"/>
    </xf>
    <xf numFmtId="0" fontId="10" fillId="4" borderId="29" xfId="3" applyFont="1" applyFill="1" applyBorder="1" applyAlignment="1">
      <alignment horizontal="center" wrapText="1"/>
    </xf>
    <xf numFmtId="0" fontId="10" fillId="4" borderId="34" xfId="3" applyFont="1" applyFill="1" applyBorder="1" applyAlignment="1">
      <alignment horizontal="center" wrapText="1"/>
    </xf>
    <xf numFmtId="0" fontId="41" fillId="10" borderId="6" xfId="3" applyFont="1" applyFill="1" applyBorder="1" applyAlignment="1">
      <alignment horizontal="left" vertical="center" wrapText="1"/>
    </xf>
    <xf numFmtId="0" fontId="41" fillId="10" borderId="71" xfId="3" applyFont="1" applyFill="1" applyBorder="1" applyAlignment="1">
      <alignment horizontal="left" vertical="center" wrapText="1"/>
    </xf>
    <xf numFmtId="0" fontId="7" fillId="0" borderId="0" xfId="0" applyFont="1" applyAlignment="1">
      <alignment horizontal="center" vertical="justify"/>
    </xf>
    <xf numFmtId="0" fontId="9" fillId="0" borderId="0" xfId="0" applyFont="1" applyAlignment="1">
      <alignment horizontal="center" vertical="justify"/>
    </xf>
    <xf numFmtId="0" fontId="8" fillId="0" borderId="0" xfId="0" applyFont="1" applyAlignment="1">
      <alignment horizontal="center" vertical="justify"/>
    </xf>
    <xf numFmtId="0" fontId="8" fillId="0" borderId="0" xfId="0" applyFont="1" applyBorder="1" applyAlignment="1">
      <alignment horizontal="right" vertical="top"/>
    </xf>
    <xf numFmtId="10" fontId="23" fillId="0" borderId="39" xfId="0" applyNumberFormat="1" applyFont="1" applyBorder="1" applyAlignment="1">
      <alignment horizontal="right" vertical="justify" wrapText="1"/>
    </xf>
    <xf numFmtId="10" fontId="23" fillId="0" borderId="36" xfId="0" applyNumberFormat="1" applyFont="1" applyBorder="1" applyAlignment="1">
      <alignment horizontal="right" vertical="justify" wrapText="1"/>
    </xf>
    <xf numFmtId="10" fontId="23" fillId="0" borderId="52" xfId="0" applyNumberFormat="1" applyFont="1" applyBorder="1" applyAlignment="1">
      <alignment horizontal="right" vertical="justify" wrapText="1"/>
    </xf>
  </cellXfs>
  <cellStyles count="16">
    <cellStyle name="Comma 2" xfId="8"/>
    <cellStyle name="Hyperlink" xfId="13" builtinId="8"/>
    <cellStyle name="Normal" xfId="0" builtinId="0"/>
    <cellStyle name="Normal 2" xfId="1"/>
    <cellStyle name="Normal 2 2" xfId="4"/>
    <cellStyle name="Normal 2 3" xfId="9"/>
    <cellStyle name="Normal 2 4" xfId="12"/>
    <cellStyle name="Normal 3" xfId="2"/>
    <cellStyle name="Normal 3 2" xfId="3"/>
    <cellStyle name="Normal 3 3" xfId="6"/>
    <cellStyle name="Normal 4" xfId="10"/>
    <cellStyle name="Normal 5" xfId="11"/>
    <cellStyle name="Normal 6" xfId="14"/>
    <cellStyle name="Normal_Assets Final 2" xfId="5"/>
    <cellStyle name="Percent 2" xfId="7"/>
    <cellStyle name="Percent 3" xfId="15"/>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438150</xdr:colOff>
      <xdr:row>7</xdr:row>
      <xdr:rowOff>1438275</xdr:rowOff>
    </xdr:from>
    <xdr:ext cx="184731" cy="264560"/>
    <xdr:sp macro="" textlink="">
      <xdr:nvSpPr>
        <xdr:cNvPr id="2" name="TextBox 1"/>
        <xdr:cNvSpPr txBox="1"/>
      </xdr:nvSpPr>
      <xdr:spPr>
        <a:xfrm>
          <a:off x="1003935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mk-MK"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52.&#1054;&#1073;&#1112;&#1072;&#1074;&#1072;%20&#1085;&#1072;%20&#1080;&#1079;&#1074;&#1077;&#1096;&#1090;&#1072;&#1080;%20&#1085;&#1072;%20&#1080;&#1085;&#1090;&#1077;&#1088;&#1085;&#1077;&#1090;\31.12.2025\&#1054;&#1073;&#1088;&#1072;&#1079;&#1077;&#1094;%20%20&#1050;&#1056;&#1055;&#1056;%20-%2031.12.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52.&#1054;&#1073;&#1112;&#1072;&#1074;&#1072;%20&#1085;&#1072;%20&#1080;&#1079;&#1074;&#1077;&#1096;&#1090;&#1072;&#1080;%20&#1085;&#1072;%20&#1080;&#1085;&#1090;&#1077;&#1088;&#1085;&#1077;&#1090;\31.12.2025\&#1054;&#1073;&#1088;&#1072;&#1079;&#1077;&#1094;%20%20&#1050;&#1056;&#1044;&#1044;%20-%2031.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ПР"/>
      <sheetName val="упатство"/>
    </sheetNames>
    <sheetDataSet>
      <sheetData sheetId="0">
        <row r="7">
          <cell r="I7">
            <v>21477142.183360003</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ДД"/>
    </sheetNames>
    <sheetDataSet>
      <sheetData sheetId="0" refreshError="1">
        <row r="16">
          <cell r="G16">
            <v>2027746.7579999999</v>
          </cell>
          <cell r="O16">
            <v>5903.9650000000001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unibank.mk/vazecki-tarifi.nspx" TargetMode="External"/><Relationship Id="rId1" Type="http://schemas.openxmlformats.org/officeDocument/2006/relationships/hyperlink" Target="https://unibank.mk/mk-MK/organizacija.nspx" TargetMode="Externa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unibank.mk/news/javen-povik-za-odrzuvane-na-godisno-sobranie-na-akcioneri-od-dneven-pecat.nspx"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D62"/>
  <sheetViews>
    <sheetView tabSelected="1" zoomScaleNormal="100" workbookViewId="0">
      <selection activeCell="C17" sqref="C17:C58"/>
    </sheetView>
  </sheetViews>
  <sheetFormatPr defaultColWidth="9.140625" defaultRowHeight="14.25"/>
  <cols>
    <col min="1" max="1" width="3.140625" style="1" customWidth="1"/>
    <col min="2" max="2" width="9.85546875" style="1" customWidth="1"/>
    <col min="3" max="3" width="64.5703125" style="1" customWidth="1"/>
    <col min="4" max="4" width="75.140625" style="1" customWidth="1"/>
    <col min="5" max="5" width="24.85546875" style="1" customWidth="1"/>
    <col min="6" max="16384" width="9.140625" style="1"/>
  </cols>
  <sheetData>
    <row r="1" spans="2:4">
      <c r="B1" s="1378" t="s">
        <v>669</v>
      </c>
      <c r="C1" s="1378"/>
      <c r="D1" s="1378"/>
    </row>
    <row r="2" spans="2:4">
      <c r="B2" s="603"/>
      <c r="C2" s="603"/>
      <c r="D2" s="603"/>
    </row>
    <row r="3" spans="2:4" ht="15" thickBot="1"/>
    <row r="4" spans="2:4" ht="30.6" customHeight="1" thickBot="1">
      <c r="B4" s="331" t="s">
        <v>298</v>
      </c>
      <c r="C4" s="321" t="s">
        <v>297</v>
      </c>
      <c r="D4" s="322" t="s">
        <v>29</v>
      </c>
    </row>
    <row r="5" spans="2:4" ht="15.6" customHeight="1" thickBot="1">
      <c r="B5" s="332">
        <v>1</v>
      </c>
      <c r="C5" s="333">
        <v>2</v>
      </c>
      <c r="D5" s="334">
        <v>3</v>
      </c>
    </row>
    <row r="6" spans="2:4" ht="15.6" customHeight="1" thickBot="1">
      <c r="B6" s="404">
        <v>1</v>
      </c>
      <c r="C6" s="405" t="s">
        <v>389</v>
      </c>
      <c r="D6" s="214" t="s">
        <v>300</v>
      </c>
    </row>
    <row r="7" spans="2:4" ht="14.25" customHeight="1">
      <c r="B7" s="606">
        <v>1.1000000000000001</v>
      </c>
      <c r="C7" s="403" t="s">
        <v>301</v>
      </c>
      <c r="D7" s="1078">
        <v>39554</v>
      </c>
    </row>
    <row r="8" spans="2:4" ht="15" customHeight="1" thickBot="1">
      <c r="B8" s="605">
        <v>1.2</v>
      </c>
      <c r="C8" s="335" t="s">
        <v>302</v>
      </c>
      <c r="D8" s="1079">
        <v>46052</v>
      </c>
    </row>
    <row r="9" spans="2:4" ht="15" customHeight="1" thickBot="1">
      <c r="B9" s="404">
        <v>2</v>
      </c>
      <c r="C9" s="405" t="s">
        <v>303</v>
      </c>
      <c r="D9" s="214" t="s">
        <v>29</v>
      </c>
    </row>
    <row r="10" spans="2:4" ht="119.25" customHeight="1">
      <c r="B10" s="606">
        <v>2.1</v>
      </c>
      <c r="C10" s="403" t="s">
        <v>343</v>
      </c>
      <c r="D10" s="319" t="s">
        <v>897</v>
      </c>
    </row>
    <row r="11" spans="2:4" ht="71.25">
      <c r="B11" s="330">
        <v>2.2000000000000002</v>
      </c>
      <c r="C11" s="169" t="s">
        <v>683</v>
      </c>
      <c r="D11" s="1080" t="s">
        <v>898</v>
      </c>
    </row>
    <row r="12" spans="2:4" ht="42.75">
      <c r="B12" s="330">
        <v>2.2999999999999998</v>
      </c>
      <c r="C12" s="169" t="s">
        <v>684</v>
      </c>
      <c r="D12" s="1080" t="s">
        <v>899</v>
      </c>
    </row>
    <row r="13" spans="2:4" ht="43.5" thickBot="1">
      <c r="B13" s="605">
        <v>2.4</v>
      </c>
      <c r="C13" s="555" t="s">
        <v>685</v>
      </c>
      <c r="D13" s="1081" t="s">
        <v>900</v>
      </c>
    </row>
    <row r="14" spans="2:4" ht="15" thickBot="1">
      <c r="B14" s="404">
        <v>3</v>
      </c>
      <c r="C14" s="405" t="s">
        <v>305</v>
      </c>
      <c r="D14" s="214" t="s">
        <v>388</v>
      </c>
    </row>
    <row r="15" spans="2:4" ht="14.25" customHeight="1">
      <c r="B15" s="606"/>
      <c r="C15" s="403" t="s">
        <v>387</v>
      </c>
      <c r="D15" s="319"/>
    </row>
    <row r="16" spans="2:4" ht="28.5">
      <c r="B16" s="330"/>
      <c r="C16" s="365" t="s">
        <v>901</v>
      </c>
      <c r="D16" s="316" t="s">
        <v>902</v>
      </c>
    </row>
    <row r="17" spans="2:4" ht="28.5">
      <c r="B17" s="330"/>
      <c r="C17" s="365" t="s">
        <v>903</v>
      </c>
      <c r="D17" s="316" t="s">
        <v>904</v>
      </c>
    </row>
    <row r="18" spans="2:4">
      <c r="B18" s="330"/>
      <c r="C18" s="365" t="s">
        <v>905</v>
      </c>
      <c r="D18" s="316" t="s">
        <v>904</v>
      </c>
    </row>
    <row r="19" spans="2:4">
      <c r="B19" s="330"/>
      <c r="C19" s="365" t="s">
        <v>671</v>
      </c>
      <c r="D19" s="316" t="s">
        <v>904</v>
      </c>
    </row>
    <row r="20" spans="2:4">
      <c r="B20" s="330"/>
      <c r="C20" s="365" t="s">
        <v>906</v>
      </c>
      <c r="D20" s="316" t="s">
        <v>907</v>
      </c>
    </row>
    <row r="21" spans="2:4">
      <c r="B21" s="330"/>
      <c r="C21" s="365" t="s">
        <v>908</v>
      </c>
      <c r="D21" s="316" t="s">
        <v>904</v>
      </c>
    </row>
    <row r="22" spans="2:4">
      <c r="B22" s="330"/>
      <c r="C22" s="365" t="s">
        <v>334</v>
      </c>
      <c r="D22" s="316" t="s">
        <v>904</v>
      </c>
    </row>
    <row r="23" spans="2:4">
      <c r="B23" s="330"/>
      <c r="C23" s="365" t="s">
        <v>672</v>
      </c>
      <c r="D23" s="316" t="s">
        <v>904</v>
      </c>
    </row>
    <row r="24" spans="2:4">
      <c r="B24" s="330"/>
      <c r="C24" s="365" t="s">
        <v>909</v>
      </c>
      <c r="D24" s="316" t="s">
        <v>904</v>
      </c>
    </row>
    <row r="25" spans="2:4">
      <c r="B25" s="330"/>
      <c r="C25" s="365" t="s">
        <v>702</v>
      </c>
      <c r="D25" s="316" t="s">
        <v>904</v>
      </c>
    </row>
    <row r="26" spans="2:4" ht="14.25" customHeight="1">
      <c r="B26" s="330"/>
      <c r="C26" s="325" t="s">
        <v>910</v>
      </c>
      <c r="D26" s="316" t="s">
        <v>904</v>
      </c>
    </row>
    <row r="27" spans="2:4" ht="28.5">
      <c r="B27" s="330"/>
      <c r="C27" s="365" t="s">
        <v>911</v>
      </c>
      <c r="D27" s="316" t="s">
        <v>904</v>
      </c>
    </row>
    <row r="28" spans="2:4">
      <c r="B28" s="330"/>
      <c r="C28" s="365" t="s">
        <v>912</v>
      </c>
      <c r="D28" s="316" t="s">
        <v>904</v>
      </c>
    </row>
    <row r="29" spans="2:4">
      <c r="B29" s="330"/>
      <c r="C29" s="365" t="s">
        <v>913</v>
      </c>
      <c r="D29" s="316" t="s">
        <v>904</v>
      </c>
    </row>
    <row r="30" spans="2:4" ht="28.5">
      <c r="B30" s="330"/>
      <c r="C30" s="365" t="s">
        <v>914</v>
      </c>
      <c r="D30" s="316" t="s">
        <v>904</v>
      </c>
    </row>
    <row r="31" spans="2:4" ht="28.5">
      <c r="B31" s="330"/>
      <c r="C31" s="365" t="s">
        <v>915</v>
      </c>
      <c r="D31" s="316" t="s">
        <v>904</v>
      </c>
    </row>
    <row r="32" spans="2:4" ht="28.5">
      <c r="B32" s="330"/>
      <c r="C32" s="365" t="s">
        <v>673</v>
      </c>
      <c r="D32" s="316" t="s">
        <v>904</v>
      </c>
    </row>
    <row r="33" spans="2:4" ht="28.5">
      <c r="B33" s="330"/>
      <c r="C33" s="365" t="s">
        <v>916</v>
      </c>
      <c r="D33" s="316" t="s">
        <v>904</v>
      </c>
    </row>
    <row r="34" spans="2:4" ht="28.5">
      <c r="B34" s="330"/>
      <c r="C34" s="365" t="s">
        <v>917</v>
      </c>
      <c r="D34" s="316" t="s">
        <v>904</v>
      </c>
    </row>
    <row r="35" spans="2:4" ht="28.5">
      <c r="B35" s="330"/>
      <c r="C35" s="365" t="s">
        <v>674</v>
      </c>
      <c r="D35" s="316" t="s">
        <v>904</v>
      </c>
    </row>
    <row r="36" spans="2:4" ht="28.5">
      <c r="B36" s="330"/>
      <c r="C36" s="365" t="s">
        <v>918</v>
      </c>
      <c r="D36" s="316" t="s">
        <v>904</v>
      </c>
    </row>
    <row r="37" spans="2:4">
      <c r="B37" s="330"/>
      <c r="C37" s="365" t="s">
        <v>675</v>
      </c>
      <c r="D37" s="316" t="s">
        <v>904</v>
      </c>
    </row>
    <row r="38" spans="2:4" ht="28.5">
      <c r="B38" s="330"/>
      <c r="C38" s="365" t="s">
        <v>919</v>
      </c>
      <c r="D38" s="316" t="s">
        <v>904</v>
      </c>
    </row>
    <row r="39" spans="2:4" ht="28.5">
      <c r="B39" s="330"/>
      <c r="C39" s="365" t="s">
        <v>920</v>
      </c>
      <c r="D39" s="316" t="s">
        <v>904</v>
      </c>
    </row>
    <row r="40" spans="2:4" ht="42.75">
      <c r="B40" s="330"/>
      <c r="C40" s="365" t="s">
        <v>921</v>
      </c>
      <c r="D40" s="316" t="s">
        <v>904</v>
      </c>
    </row>
    <row r="41" spans="2:4" ht="28.5">
      <c r="B41" s="330"/>
      <c r="C41" s="365" t="s">
        <v>922</v>
      </c>
      <c r="D41" s="316" t="s">
        <v>904</v>
      </c>
    </row>
    <row r="42" spans="2:4" ht="28.5">
      <c r="B42" s="330"/>
      <c r="C42" s="365" t="s">
        <v>923</v>
      </c>
      <c r="D42" s="316" t="s">
        <v>904</v>
      </c>
    </row>
    <row r="43" spans="2:4" ht="28.5">
      <c r="B43" s="330"/>
      <c r="C43" s="365" t="s">
        <v>924</v>
      </c>
      <c r="D43" s="316" t="s">
        <v>904</v>
      </c>
    </row>
    <row r="44" spans="2:4" ht="28.5">
      <c r="B44" s="330"/>
      <c r="C44" s="365" t="s">
        <v>925</v>
      </c>
      <c r="D44" s="316" t="s">
        <v>904</v>
      </c>
    </row>
    <row r="45" spans="2:4" ht="28.5">
      <c r="B45" s="330"/>
      <c r="C45" s="365" t="s">
        <v>926</v>
      </c>
      <c r="D45" s="316" t="s">
        <v>904</v>
      </c>
    </row>
    <row r="46" spans="2:4" ht="28.5">
      <c r="B46" s="330"/>
      <c r="C46" s="365" t="s">
        <v>927</v>
      </c>
      <c r="D46" s="316" t="s">
        <v>904</v>
      </c>
    </row>
    <row r="47" spans="2:4" ht="42.75">
      <c r="B47" s="330"/>
      <c r="C47" s="365" t="s">
        <v>928</v>
      </c>
      <c r="D47" s="316" t="s">
        <v>904</v>
      </c>
    </row>
    <row r="48" spans="2:4" ht="28.5">
      <c r="B48" s="330"/>
      <c r="C48" s="365" t="s">
        <v>929</v>
      </c>
      <c r="D48" s="316" t="s">
        <v>904</v>
      </c>
    </row>
    <row r="49" spans="2:4" ht="42.75">
      <c r="B49" s="330"/>
      <c r="C49" s="365" t="s">
        <v>704</v>
      </c>
      <c r="D49" s="316" t="s">
        <v>904</v>
      </c>
    </row>
    <row r="50" spans="2:4" ht="28.5">
      <c r="B50" s="330"/>
      <c r="C50" s="365" t="s">
        <v>930</v>
      </c>
      <c r="D50" s="316" t="s">
        <v>904</v>
      </c>
    </row>
    <row r="51" spans="2:4" ht="28.5">
      <c r="B51" s="330"/>
      <c r="C51" s="365" t="s">
        <v>931</v>
      </c>
      <c r="D51" s="316" t="s">
        <v>904</v>
      </c>
    </row>
    <row r="52" spans="2:4" ht="28.5">
      <c r="B52" s="330"/>
      <c r="C52" s="365" t="s">
        <v>706</v>
      </c>
      <c r="D52" s="316" t="s">
        <v>904</v>
      </c>
    </row>
    <row r="53" spans="2:4" ht="28.5">
      <c r="B53" s="330"/>
      <c r="C53" s="365" t="s">
        <v>707</v>
      </c>
      <c r="D53" s="316" t="s">
        <v>904</v>
      </c>
    </row>
    <row r="54" spans="2:4" ht="28.5">
      <c r="B54" s="330"/>
      <c r="C54" s="365" t="s">
        <v>932</v>
      </c>
      <c r="D54" s="316" t="s">
        <v>904</v>
      </c>
    </row>
    <row r="55" spans="2:4" ht="28.5">
      <c r="B55" s="330"/>
      <c r="C55" s="365" t="s">
        <v>676</v>
      </c>
      <c r="D55" s="316" t="s">
        <v>904</v>
      </c>
    </row>
    <row r="56" spans="2:4" ht="28.5">
      <c r="B56" s="330"/>
      <c r="C56" s="365" t="s">
        <v>933</v>
      </c>
      <c r="D56" s="316" t="s">
        <v>904</v>
      </c>
    </row>
    <row r="57" spans="2:4">
      <c r="B57" s="330"/>
      <c r="C57" s="365" t="s">
        <v>934</v>
      </c>
      <c r="D57" s="316" t="s">
        <v>904</v>
      </c>
    </row>
    <row r="58" spans="2:4">
      <c r="B58" s="330"/>
      <c r="C58" s="365" t="s">
        <v>935</v>
      </c>
      <c r="D58" s="316" t="s">
        <v>904</v>
      </c>
    </row>
    <row r="59" spans="2:4">
      <c r="B59" s="330"/>
      <c r="C59" s="365" t="s">
        <v>304</v>
      </c>
      <c r="D59" s="316"/>
    </row>
    <row r="60" spans="2:4">
      <c r="B60" s="330"/>
      <c r="C60" s="365"/>
      <c r="D60" s="316"/>
    </row>
    <row r="61" spans="2:4">
      <c r="B61" s="330"/>
      <c r="C61" s="365"/>
      <c r="D61" s="316"/>
    </row>
    <row r="62" spans="2:4" ht="15" thickBot="1">
      <c r="B62" s="605"/>
      <c r="C62" s="317"/>
      <c r="D62" s="604"/>
    </row>
  </sheetData>
  <mergeCells count="1">
    <mergeCell ref="B1:D1"/>
  </mergeCells>
  <printOptions horizontalCentered="1"/>
  <pageMargins left="0.70866141732283505" right="0.70866141732283505" top="0.74803149606299202" bottom="0.74803149606299202" header="0.31496062992126" footer="0.31496062992126"/>
  <pageSetup paperSize="9" scale="31" orientation="landscape"/>
  <headerFooter>
    <oddHeader>&amp;L&amp;"-,Bold"УНИ Банка АД Скопје&amp;R&amp;"-,Bold"Образец ОЕП</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5"/>
  <sheetViews>
    <sheetView zoomScaleNormal="100" zoomScaleSheetLayoutView="100" workbookViewId="0">
      <selection activeCell="G34" sqref="G34"/>
    </sheetView>
  </sheetViews>
  <sheetFormatPr defaultColWidth="9.140625" defaultRowHeight="14.25"/>
  <cols>
    <col min="1" max="1" width="8.7109375" style="5" customWidth="1"/>
    <col min="2" max="2" width="65.42578125" style="5" customWidth="1"/>
    <col min="3" max="3" width="16.140625" style="5" customWidth="1"/>
    <col min="4" max="4" width="17.140625" style="5" customWidth="1"/>
    <col min="5" max="16384" width="9.140625" style="5"/>
  </cols>
  <sheetData>
    <row r="2" spans="1:4">
      <c r="A2" s="589"/>
      <c r="B2" s="589"/>
      <c r="C2" s="589"/>
    </row>
    <row r="3" spans="1:4" ht="28.15" customHeight="1">
      <c r="A3" s="1408" t="s">
        <v>725</v>
      </c>
      <c r="B3" s="1408"/>
      <c r="C3" s="1408"/>
      <c r="D3" s="1408"/>
    </row>
    <row r="4" spans="1:4" ht="15" thickBot="1">
      <c r="C4" s="6" t="s">
        <v>1</v>
      </c>
    </row>
    <row r="5" spans="1:4" ht="30.75" customHeight="1" thickBot="1">
      <c r="A5" s="239" t="s">
        <v>2</v>
      </c>
      <c r="B5" s="240" t="s">
        <v>3</v>
      </c>
      <c r="C5" s="241" t="s">
        <v>4</v>
      </c>
      <c r="D5" s="241" t="s">
        <v>312</v>
      </c>
    </row>
    <row r="6" spans="1:4" ht="15" thickBot="1">
      <c r="A6" s="242">
        <v>1</v>
      </c>
      <c r="B6" s="588">
        <v>2</v>
      </c>
      <c r="C6" s="287">
        <v>3</v>
      </c>
      <c r="D6" s="243">
        <v>4</v>
      </c>
    </row>
    <row r="7" spans="1:4" ht="15.75" customHeight="1" thickBot="1">
      <c r="A7" s="377" t="s">
        <v>5</v>
      </c>
      <c r="B7" s="1409" t="s">
        <v>477</v>
      </c>
      <c r="C7" s="1410"/>
      <c r="D7" s="1411"/>
    </row>
    <row r="8" spans="1:4" s="9" customFormat="1">
      <c r="A8" s="7">
        <v>1</v>
      </c>
      <c r="B8" s="277" t="s">
        <v>6</v>
      </c>
      <c r="C8" s="288"/>
      <c r="D8" s="8"/>
    </row>
    <row r="9" spans="1:4" ht="28.5">
      <c r="A9" s="10">
        <v>1.1000000000000001</v>
      </c>
      <c r="B9" s="278" t="s">
        <v>7</v>
      </c>
      <c r="C9" s="649">
        <v>16504507.75</v>
      </c>
      <c r="D9" s="11"/>
    </row>
    <row r="10" spans="1:4" ht="15" thickBot="1">
      <c r="A10" s="12">
        <v>1.2</v>
      </c>
      <c r="B10" s="278" t="s">
        <v>8</v>
      </c>
      <c r="C10" s="649">
        <v>1320360.6200000001</v>
      </c>
      <c r="D10" s="11"/>
    </row>
    <row r="11" spans="1:4">
      <c r="A11" s="7">
        <v>2</v>
      </c>
      <c r="B11" s="277" t="s">
        <v>10</v>
      </c>
      <c r="C11" s="650"/>
      <c r="D11" s="13"/>
    </row>
    <row r="12" spans="1:4">
      <c r="A12" s="10">
        <v>2.1</v>
      </c>
      <c r="B12" s="278" t="s">
        <v>11</v>
      </c>
      <c r="C12" s="651">
        <v>45684.402923900081</v>
      </c>
      <c r="D12" s="14"/>
    </row>
    <row r="13" spans="1:4">
      <c r="A13" s="10">
        <v>2.2000000000000002</v>
      </c>
      <c r="B13" s="278" t="s">
        <v>12</v>
      </c>
      <c r="C13" s="652">
        <v>39374.027999999998</v>
      </c>
      <c r="D13" s="15"/>
    </row>
    <row r="14" spans="1:4">
      <c r="A14" s="12">
        <v>2.2999999999999998</v>
      </c>
      <c r="B14" s="278" t="s">
        <v>13</v>
      </c>
      <c r="C14" s="652">
        <v>6804.6744739120059</v>
      </c>
      <c r="D14" s="15"/>
    </row>
    <row r="15" spans="1:4" ht="15" thickBot="1">
      <c r="A15" s="16">
        <v>2.4</v>
      </c>
      <c r="B15" s="279" t="s">
        <v>14</v>
      </c>
      <c r="C15" s="653">
        <v>85058.430923900072</v>
      </c>
      <c r="D15" s="17"/>
    </row>
    <row r="16" spans="1:4" ht="16.5" customHeight="1">
      <c r="A16" s="7">
        <v>3</v>
      </c>
      <c r="B16" s="280" t="s">
        <v>16</v>
      </c>
      <c r="C16" s="654"/>
      <c r="D16" s="18"/>
    </row>
    <row r="17" spans="1:4" ht="28.5">
      <c r="A17" s="10">
        <v>3.1</v>
      </c>
      <c r="B17" s="278" t="s">
        <v>17</v>
      </c>
      <c r="C17" s="655">
        <v>0</v>
      </c>
      <c r="D17" s="19"/>
    </row>
    <row r="18" spans="1:4" ht="28.5">
      <c r="A18" s="20">
        <v>3.2</v>
      </c>
      <c r="B18" s="281" t="s">
        <v>18</v>
      </c>
      <c r="C18" s="656">
        <v>212187.1</v>
      </c>
      <c r="D18" s="21"/>
    </row>
    <row r="19" spans="1:4" ht="15" thickBot="1">
      <c r="A19" s="22">
        <v>3.3</v>
      </c>
      <c r="B19" s="282" t="s">
        <v>19</v>
      </c>
      <c r="C19" s="657">
        <v>2652338.75</v>
      </c>
      <c r="D19" s="23"/>
    </row>
    <row r="20" spans="1:4">
      <c r="A20" s="24">
        <v>4</v>
      </c>
      <c r="B20" s="283" t="s">
        <v>21</v>
      </c>
      <c r="C20" s="658"/>
      <c r="D20" s="25"/>
    </row>
    <row r="21" spans="1:4" ht="28.5">
      <c r="A21" s="26">
        <v>4.0999999999999996</v>
      </c>
      <c r="B21" s="278" t="s">
        <v>22</v>
      </c>
      <c r="C21" s="659">
        <v>145.33041599999999</v>
      </c>
      <c r="D21" s="27"/>
    </row>
    <row r="22" spans="1:4">
      <c r="A22" s="26">
        <v>4.2</v>
      </c>
      <c r="B22" s="284" t="s">
        <v>339</v>
      </c>
      <c r="C22" s="659">
        <v>0</v>
      </c>
      <c r="D22" s="27"/>
    </row>
    <row r="23" spans="1:4" ht="28.5">
      <c r="A23" s="28">
        <v>4.3</v>
      </c>
      <c r="B23" s="278" t="s">
        <v>630</v>
      </c>
      <c r="C23" s="659">
        <v>0</v>
      </c>
      <c r="D23" s="27"/>
    </row>
    <row r="24" spans="1:4" ht="28.5">
      <c r="A24" s="28">
        <v>4.4000000000000004</v>
      </c>
      <c r="B24" s="278" t="s">
        <v>23</v>
      </c>
      <c r="C24" s="659">
        <v>0</v>
      </c>
      <c r="D24" s="27"/>
    </row>
    <row r="25" spans="1:4" ht="28.5">
      <c r="A25" s="26">
        <v>4.5</v>
      </c>
      <c r="B25" s="278" t="s">
        <v>632</v>
      </c>
      <c r="C25" s="660">
        <v>145.33041599999999</v>
      </c>
      <c r="D25" s="29"/>
    </row>
    <row r="26" spans="1:4">
      <c r="A26" s="30">
        <v>4.5999999999999996</v>
      </c>
      <c r="B26" s="279" t="s">
        <v>24</v>
      </c>
      <c r="C26" s="661">
        <v>1816.6301999999998</v>
      </c>
      <c r="D26" s="31"/>
    </row>
    <row r="27" spans="1:4" s="9" customFormat="1" ht="16.5" customHeight="1">
      <c r="A27" s="32">
        <v>5</v>
      </c>
      <c r="B27" s="285" t="s">
        <v>25</v>
      </c>
      <c r="C27" s="662">
        <v>19243721.5611239</v>
      </c>
      <c r="D27" s="33"/>
    </row>
    <row r="28" spans="1:4" ht="15" thickBot="1">
      <c r="A28" s="34">
        <v>6</v>
      </c>
      <c r="B28" s="282" t="s">
        <v>26</v>
      </c>
      <c r="C28" s="657">
        <v>1539497.7248899119</v>
      </c>
      <c r="D28" s="23"/>
    </row>
    <row r="29" spans="1:4" s="9" customFormat="1" ht="15" thickBot="1">
      <c r="A29" s="35">
        <v>7</v>
      </c>
      <c r="B29" s="286" t="s">
        <v>27</v>
      </c>
      <c r="C29" s="663">
        <v>3769356</v>
      </c>
      <c r="D29" s="36"/>
    </row>
    <row r="30" spans="1:4" ht="15" thickBot="1">
      <c r="A30" s="35">
        <v>8</v>
      </c>
      <c r="B30" s="286" t="s">
        <v>726</v>
      </c>
      <c r="C30" s="664">
        <v>0.19587458631779625</v>
      </c>
      <c r="D30" s="276"/>
    </row>
    <row r="31" spans="1:4">
      <c r="A31" s="665"/>
      <c r="B31" s="37"/>
      <c r="C31" s="37"/>
    </row>
    <row r="32" spans="1:4" ht="15" thickBot="1">
      <c r="A32" s="665"/>
      <c r="B32" s="37"/>
      <c r="C32" s="37"/>
    </row>
    <row r="33" spans="1:4" ht="15" customHeight="1">
      <c r="A33" s="1412" t="s">
        <v>727</v>
      </c>
      <c r="B33" s="1413"/>
      <c r="C33" s="1413"/>
      <c r="D33" s="1414"/>
    </row>
    <row r="34" spans="1:4" ht="15" customHeight="1">
      <c r="A34" s="1415"/>
      <c r="B34" s="1416"/>
      <c r="C34" s="1416"/>
      <c r="D34" s="1417"/>
    </row>
    <row r="35" spans="1:4" ht="15" customHeight="1" thickBot="1">
      <c r="A35" s="1418"/>
      <c r="B35" s="1419"/>
      <c r="C35" s="1419"/>
      <c r="D35" s="1420"/>
    </row>
  </sheetData>
  <mergeCells count="3">
    <mergeCell ref="A3:D3"/>
    <mergeCell ref="B7:D7"/>
    <mergeCell ref="A33:D35"/>
  </mergeCells>
  <printOptions horizontalCentered="1"/>
  <pageMargins left="0.70866141732283472" right="0.70866141732283472" top="0.47244094488188981" bottom="0.15748031496062992" header="0.15748031496062992" footer="0.15748031496062992"/>
  <pageSetup paperSize="9" scale="81" orientation="portrait"/>
  <headerFooter alignWithMargins="0">
    <oddHeader>&amp;L&amp;"тахома,Bold"&amp;10Уни Банка АД Скопје&amp;R&amp;"Tahoma,Bold"&amp;10Образец АПРО</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3"/>
  <sheetViews>
    <sheetView zoomScaleNormal="100" zoomScaleSheetLayoutView="100" workbookViewId="0">
      <selection activeCell="G14" sqref="G14"/>
    </sheetView>
  </sheetViews>
  <sheetFormatPr defaultColWidth="9.140625" defaultRowHeight="14.25"/>
  <cols>
    <col min="1" max="1" width="9.140625" style="1"/>
    <col min="2" max="2" width="42.42578125" style="1" customWidth="1"/>
    <col min="3" max="3" width="97.28515625" style="1" customWidth="1"/>
    <col min="4" max="4" width="18.28515625" style="1" customWidth="1"/>
    <col min="5" max="13" width="9.140625" style="1" customWidth="1"/>
    <col min="14" max="16384" width="9.140625" style="1"/>
  </cols>
  <sheetData>
    <row r="2" spans="1:7">
      <c r="A2" s="127"/>
    </row>
    <row r="3" spans="1:7">
      <c r="A3" s="127" t="s">
        <v>728</v>
      </c>
    </row>
    <row r="4" spans="1:7">
      <c r="A4" s="127"/>
    </row>
    <row r="5" spans="1:7" ht="15" thickBot="1">
      <c r="C5" s="128" t="s">
        <v>729</v>
      </c>
    </row>
    <row r="6" spans="1:7" ht="29.25" thickBot="1">
      <c r="A6" s="212" t="s">
        <v>0</v>
      </c>
      <c r="B6" s="213" t="s">
        <v>327</v>
      </c>
      <c r="C6" s="214" t="s">
        <v>29</v>
      </c>
      <c r="D6" s="214" t="s">
        <v>312</v>
      </c>
    </row>
    <row r="7" spans="1:7" ht="15" thickBot="1">
      <c r="A7" s="244">
        <v>1</v>
      </c>
      <c r="B7" s="245">
        <v>2</v>
      </c>
      <c r="C7" s="275">
        <v>3</v>
      </c>
      <c r="D7" s="275">
        <v>4</v>
      </c>
    </row>
    <row r="8" spans="1:7" ht="131.25" customHeight="1">
      <c r="A8" s="666">
        <v>1</v>
      </c>
      <c r="B8" s="667" t="s">
        <v>412</v>
      </c>
      <c r="C8" s="668" t="s">
        <v>730</v>
      </c>
      <c r="D8" s="3"/>
    </row>
    <row r="9" spans="1:7" ht="47.25" customHeight="1">
      <c r="A9" s="669">
        <v>2</v>
      </c>
      <c r="B9" s="670" t="s">
        <v>478</v>
      </c>
      <c r="C9" s="165"/>
      <c r="D9" s="4"/>
    </row>
    <row r="10" spans="1:7" ht="28.5">
      <c r="A10" s="306"/>
      <c r="B10" s="365" t="s">
        <v>413</v>
      </c>
      <c r="C10" s="165" t="s">
        <v>731</v>
      </c>
      <c r="D10" s="4"/>
      <c r="E10" s="1421"/>
      <c r="F10" s="1421"/>
    </row>
    <row r="11" spans="1:7" ht="28.5">
      <c r="A11" s="306"/>
      <c r="B11" s="365" t="s">
        <v>360</v>
      </c>
      <c r="C11" s="165" t="s">
        <v>731</v>
      </c>
      <c r="D11" s="4"/>
    </row>
    <row r="12" spans="1:7" ht="28.5">
      <c r="A12" s="306"/>
      <c r="B12" s="365" t="s">
        <v>414</v>
      </c>
      <c r="C12" s="165" t="s">
        <v>731</v>
      </c>
      <c r="D12" s="4"/>
    </row>
    <row r="13" spans="1:7" ht="28.5">
      <c r="A13" s="306"/>
      <c r="B13" s="365" t="s">
        <v>415</v>
      </c>
      <c r="C13" s="165" t="s">
        <v>731</v>
      </c>
      <c r="D13" s="4"/>
    </row>
    <row r="14" spans="1:7" ht="45" customHeight="1">
      <c r="A14" s="306"/>
      <c r="B14" s="559" t="s">
        <v>732</v>
      </c>
      <c r="C14" s="671" t="s">
        <v>733</v>
      </c>
      <c r="D14" s="4"/>
      <c r="E14" s="629"/>
      <c r="F14" s="629"/>
      <c r="G14" s="629"/>
    </row>
    <row r="15" spans="1:7" s="180" customFormat="1" ht="45" customHeight="1">
      <c r="A15" s="672"/>
      <c r="B15" s="559" t="s">
        <v>734</v>
      </c>
      <c r="C15" s="671" t="s">
        <v>735</v>
      </c>
      <c r="D15" s="673"/>
    </row>
    <row r="16" spans="1:7" s="180" customFormat="1" ht="85.5">
      <c r="A16" s="672"/>
      <c r="B16" s="559" t="s">
        <v>736</v>
      </c>
      <c r="C16" s="671" t="s">
        <v>737</v>
      </c>
      <c r="D16" s="673"/>
    </row>
    <row r="17" spans="1:13" s="180" customFormat="1" ht="102" customHeight="1">
      <c r="A17" s="672"/>
      <c r="B17" s="559" t="s">
        <v>738</v>
      </c>
      <c r="C17" s="671" t="s">
        <v>739</v>
      </c>
      <c r="D17" s="673"/>
    </row>
    <row r="18" spans="1:13" s="180" customFormat="1" ht="36" customHeight="1">
      <c r="A18" s="672"/>
      <c r="B18" s="674" t="s">
        <v>740</v>
      </c>
      <c r="C18" s="675" t="s">
        <v>741</v>
      </c>
      <c r="D18" s="673"/>
    </row>
    <row r="19" spans="1:13" s="180" customFormat="1" ht="42.75">
      <c r="A19" s="672"/>
      <c r="B19" s="674" t="s">
        <v>742</v>
      </c>
      <c r="C19" s="675" t="s">
        <v>743</v>
      </c>
      <c r="D19" s="673"/>
    </row>
    <row r="20" spans="1:13" s="180" customFormat="1" ht="114">
      <c r="A20" s="672"/>
      <c r="B20" s="674" t="s">
        <v>744</v>
      </c>
      <c r="C20" s="675" t="s">
        <v>745</v>
      </c>
      <c r="D20" s="673"/>
    </row>
    <row r="21" spans="1:13" s="180" customFormat="1" ht="114">
      <c r="A21" s="672"/>
      <c r="B21" s="559" t="s">
        <v>746</v>
      </c>
      <c r="C21" s="671" t="s">
        <v>747</v>
      </c>
      <c r="D21" s="673"/>
    </row>
    <row r="22" spans="1:13" ht="168.75" customHeight="1">
      <c r="A22" s="669">
        <v>3</v>
      </c>
      <c r="B22" s="559" t="s">
        <v>416</v>
      </c>
      <c r="C22" s="676" t="s">
        <v>748</v>
      </c>
      <c r="D22" s="4"/>
      <c r="E22" s="1422"/>
      <c r="F22" s="1422"/>
      <c r="G22" s="1422"/>
      <c r="H22" s="1422"/>
      <c r="I22" s="1422"/>
      <c r="J22" s="1422"/>
      <c r="K22" s="1422"/>
      <c r="L22" s="1422"/>
      <c r="M22" s="1422"/>
    </row>
    <row r="23" spans="1:13" ht="32.25" customHeight="1" thickBot="1">
      <c r="A23" s="677">
        <v>4</v>
      </c>
      <c r="B23" s="678" t="s">
        <v>749</v>
      </c>
      <c r="C23" s="679">
        <v>3262813.7632309571</v>
      </c>
      <c r="D23" s="222"/>
      <c r="E23" s="1423"/>
      <c r="F23" s="1423"/>
      <c r="G23" s="1423"/>
      <c r="H23" s="1423"/>
    </row>
  </sheetData>
  <mergeCells count="3">
    <mergeCell ref="E10:F10"/>
    <mergeCell ref="E22:M22"/>
    <mergeCell ref="E23:H23"/>
  </mergeCells>
  <conditionalFormatting sqref="C22 C9:D17 C20:D21">
    <cfRule type="cellIs" dxfId="3" priority="4" stopIfTrue="1" operator="lessThan">
      <formula>0</formula>
    </cfRule>
  </conditionalFormatting>
  <conditionalFormatting sqref="D22">
    <cfRule type="cellIs" dxfId="2" priority="3" stopIfTrue="1" operator="lessThan">
      <formula>0</formula>
    </cfRule>
  </conditionalFormatting>
  <conditionalFormatting sqref="C19:D19">
    <cfRule type="cellIs" dxfId="1" priority="2" stopIfTrue="1" operator="lessThan">
      <formula>0</formula>
    </cfRule>
  </conditionalFormatting>
  <conditionalFormatting sqref="C18:D18">
    <cfRule type="cellIs" dxfId="0" priority="1" stopIfTrue="1" operator="lessThan">
      <formula>0</formula>
    </cfRule>
  </conditionalFormatting>
  <pageMargins left="0.11811023622047245" right="0.11811023622047245" top="0.74803149606299213" bottom="0.74803149606299213" header="0.31496062992125984" footer="0.31496062992125984"/>
  <pageSetup paperSize="9" scale="58" fitToHeight="0" orientation="portrait"/>
  <headerFooter>
    <oddHeader>&amp;L&amp;"Tahoma,Bold"Уни Банка АД Скопје&amp;R&amp;"Tahoma,Bold"Образец ПИКО</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Normal="100" zoomScaleSheetLayoutView="100" workbookViewId="0">
      <selection activeCell="C22" sqref="C22"/>
    </sheetView>
  </sheetViews>
  <sheetFormatPr defaultColWidth="9.140625" defaultRowHeight="14.25"/>
  <cols>
    <col min="1" max="1" width="8.85546875" style="1" customWidth="1"/>
    <col min="2" max="2" width="71.85546875" style="1" customWidth="1"/>
    <col min="3" max="3" width="21.85546875" style="1" customWidth="1"/>
    <col min="4" max="4" width="17.140625" style="1" customWidth="1"/>
    <col min="5" max="16384" width="9.140625" style="1"/>
  </cols>
  <sheetData>
    <row r="1" spans="1:4">
      <c r="A1" s="127"/>
    </row>
    <row r="2" spans="1:4">
      <c r="A2" s="127"/>
    </row>
    <row r="3" spans="1:4">
      <c r="A3" s="9" t="s">
        <v>750</v>
      </c>
    </row>
    <row r="4" spans="1:4" ht="15" thickBot="1"/>
    <row r="5" spans="1:4" ht="29.45" customHeight="1" thickBot="1">
      <c r="A5" s="246" t="s">
        <v>0</v>
      </c>
      <c r="B5" s="246" t="s">
        <v>29</v>
      </c>
      <c r="C5" s="250" t="s">
        <v>417</v>
      </c>
      <c r="D5" s="250" t="s">
        <v>312</v>
      </c>
    </row>
    <row r="6" spans="1:4" ht="15" thickBot="1">
      <c r="A6" s="247">
        <v>1</v>
      </c>
      <c r="B6" s="251">
        <v>2</v>
      </c>
      <c r="C6" s="251">
        <v>3</v>
      </c>
      <c r="D6" s="251">
        <v>4</v>
      </c>
    </row>
    <row r="7" spans="1:4">
      <c r="A7" s="248">
        <v>1</v>
      </c>
      <c r="B7" s="680" t="s">
        <v>345</v>
      </c>
      <c r="C7" s="681">
        <v>2.5000000000000001E-2</v>
      </c>
      <c r="D7" s="407"/>
    </row>
    <row r="8" spans="1:4">
      <c r="A8" s="249">
        <v>2</v>
      </c>
      <c r="B8" s="410" t="s">
        <v>418</v>
      </c>
      <c r="C8" s="682">
        <v>1.74635148715271E-2</v>
      </c>
      <c r="D8" s="408"/>
    </row>
    <row r="9" spans="1:4">
      <c r="A9" s="249">
        <v>3</v>
      </c>
      <c r="B9" s="410" t="s">
        <v>346</v>
      </c>
      <c r="C9" s="682">
        <v>0</v>
      </c>
      <c r="D9" s="408"/>
    </row>
    <row r="10" spans="1:4" ht="15" thickBot="1">
      <c r="A10" s="406">
        <v>4</v>
      </c>
      <c r="B10" s="683" t="s">
        <v>751</v>
      </c>
      <c r="C10" s="684">
        <v>0</v>
      </c>
      <c r="D10" s="409"/>
    </row>
    <row r="11" spans="1:4" ht="15" thickBot="1">
      <c r="A11" s="411">
        <v>5</v>
      </c>
      <c r="B11" s="412" t="s">
        <v>716</v>
      </c>
      <c r="C11" s="685">
        <f>C7+C8+C9+C10</f>
        <v>4.2463514871527101E-2</v>
      </c>
      <c r="D11" s="310"/>
    </row>
    <row r="12" spans="1:4">
      <c r="C12" s="686"/>
    </row>
    <row r="13" spans="1:4">
      <c r="C13" s="687"/>
    </row>
    <row r="14" spans="1:4">
      <c r="C14" s="688"/>
    </row>
  </sheetData>
  <pageMargins left="0.70866141732283472" right="0.70866141732283472" top="0.74803149606299213" bottom="0.74803149606299213" header="0.31496062992125984" footer="0.31496062992125984"/>
  <pageSetup paperSize="9" orientation="landscape"/>
  <headerFooter>
    <oddHeader>&amp;L&amp;"Tahoma,Bold"Уни Банка АД Скопје&amp;R&amp;"Tahoma,Bold"Образец СЗСК</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zoomScaleNormal="100" zoomScaleSheetLayoutView="100" workbookViewId="0">
      <selection activeCell="S61" sqref="S61"/>
    </sheetView>
  </sheetViews>
  <sheetFormatPr defaultColWidth="9.140625" defaultRowHeight="14.25"/>
  <cols>
    <col min="1" max="1" width="6.5703125" style="689" customWidth="1"/>
    <col min="2" max="2" width="28.140625" style="689" customWidth="1"/>
    <col min="3" max="3" width="31.140625" style="689" bestFit="1" customWidth="1"/>
    <col min="4" max="4" width="31.85546875" style="689" customWidth="1"/>
    <col min="5" max="5" width="40.42578125" style="689" bestFit="1" customWidth="1"/>
    <col min="6" max="16384" width="9.140625" style="689"/>
  </cols>
  <sheetData>
    <row r="1" spans="1:5" s="1" customFormat="1">
      <c r="B1" s="587"/>
      <c r="C1" s="587"/>
      <c r="D1" s="587"/>
    </row>
    <row r="2" spans="1:5">
      <c r="A2" s="1424"/>
      <c r="B2" s="1424"/>
      <c r="C2" s="1424"/>
      <c r="D2" s="1424"/>
      <c r="E2" s="1424"/>
    </row>
    <row r="3" spans="1:5">
      <c r="A3" s="590"/>
      <c r="B3" s="690" t="s">
        <v>752</v>
      </c>
      <c r="C3" s="590"/>
      <c r="D3" s="590"/>
      <c r="E3" s="590"/>
    </row>
    <row r="4" spans="1:5" ht="15" thickBot="1">
      <c r="A4" s="82"/>
      <c r="B4" s="82"/>
      <c r="C4" s="82"/>
      <c r="D4" s="82"/>
      <c r="E4" s="40" t="s">
        <v>1</v>
      </c>
    </row>
    <row r="5" spans="1:5" ht="57">
      <c r="A5" s="691" t="s">
        <v>187</v>
      </c>
      <c r="B5" s="692" t="s">
        <v>188</v>
      </c>
      <c r="C5" s="693" t="s">
        <v>189</v>
      </c>
      <c r="D5" s="693" t="s">
        <v>190</v>
      </c>
      <c r="E5" s="694" t="s">
        <v>191</v>
      </c>
    </row>
    <row r="6" spans="1:5">
      <c r="A6" s="252">
        <v>1</v>
      </c>
      <c r="B6" s="253">
        <v>2</v>
      </c>
      <c r="C6" s="253">
        <v>3</v>
      </c>
      <c r="D6" s="290">
        <v>4</v>
      </c>
      <c r="E6" s="291" t="s">
        <v>192</v>
      </c>
    </row>
    <row r="7" spans="1:5">
      <c r="A7" s="83">
        <v>1</v>
      </c>
      <c r="B7" s="84" t="s">
        <v>753</v>
      </c>
      <c r="C7" s="695">
        <v>0.04</v>
      </c>
      <c r="D7" s="696">
        <v>0</v>
      </c>
      <c r="E7" s="697">
        <v>0</v>
      </c>
    </row>
    <row r="8" spans="1:5">
      <c r="A8" s="83">
        <v>2</v>
      </c>
      <c r="B8" s="84" t="s">
        <v>754</v>
      </c>
      <c r="C8" s="695">
        <v>7880.79</v>
      </c>
      <c r="D8" s="696">
        <v>1</v>
      </c>
      <c r="E8" s="697">
        <v>78.807900000000004</v>
      </c>
    </row>
    <row r="9" spans="1:5">
      <c r="A9" s="83">
        <v>3</v>
      </c>
      <c r="B9" s="84" t="s">
        <v>755</v>
      </c>
      <c r="C9" s="695">
        <v>4928.08</v>
      </c>
      <c r="D9" s="696">
        <v>2</v>
      </c>
      <c r="E9" s="697">
        <v>98.561599999999999</v>
      </c>
    </row>
    <row r="10" spans="1:5">
      <c r="A10" s="83">
        <v>4</v>
      </c>
      <c r="B10" s="84" t="s">
        <v>756</v>
      </c>
      <c r="C10" s="695">
        <v>0.11</v>
      </c>
      <c r="D10" s="696">
        <v>1.5</v>
      </c>
      <c r="E10" s="697">
        <v>1.65E-3</v>
      </c>
    </row>
    <row r="11" spans="1:5">
      <c r="A11" s="83">
        <v>5</v>
      </c>
      <c r="B11" s="84" t="s">
        <v>757</v>
      </c>
      <c r="C11" s="695">
        <v>0.5</v>
      </c>
      <c r="D11" s="696">
        <v>1</v>
      </c>
      <c r="E11" s="697">
        <v>5.0000000000000001E-3</v>
      </c>
    </row>
    <row r="12" spans="1:5">
      <c r="A12" s="83">
        <v>6</v>
      </c>
      <c r="B12" s="84" t="s">
        <v>758</v>
      </c>
      <c r="C12" s="695">
        <v>0.19</v>
      </c>
      <c r="D12" s="696">
        <v>0.75</v>
      </c>
      <c r="E12" s="697">
        <v>1.4250000000000001E-3</v>
      </c>
    </row>
    <row r="13" spans="1:5">
      <c r="A13" s="83">
        <v>7</v>
      </c>
      <c r="B13" s="84" t="s">
        <v>759</v>
      </c>
      <c r="C13" s="695">
        <v>0.13</v>
      </c>
      <c r="D13" s="696">
        <v>0</v>
      </c>
      <c r="E13" s="697">
        <v>0</v>
      </c>
    </row>
    <row r="14" spans="1:5">
      <c r="A14" s="83">
        <v>8</v>
      </c>
      <c r="B14" s="84" t="s">
        <v>760</v>
      </c>
      <c r="C14" s="695">
        <v>24.55</v>
      </c>
      <c r="D14" s="696">
        <v>0</v>
      </c>
      <c r="E14" s="697">
        <v>0</v>
      </c>
    </row>
    <row r="15" spans="1:5">
      <c r="A15" s="83">
        <v>9</v>
      </c>
      <c r="B15" s="84" t="s">
        <v>761</v>
      </c>
      <c r="C15" s="695">
        <v>0.89</v>
      </c>
      <c r="D15" s="696">
        <v>0</v>
      </c>
      <c r="E15" s="697">
        <v>0</v>
      </c>
    </row>
    <row r="16" spans="1:5">
      <c r="A16" s="83">
        <v>10</v>
      </c>
      <c r="B16" s="84" t="s">
        <v>762</v>
      </c>
      <c r="C16" s="695">
        <v>1188314.8700000001</v>
      </c>
      <c r="D16" s="696">
        <v>1.75</v>
      </c>
      <c r="E16" s="697">
        <v>20795.510225000002</v>
      </c>
    </row>
    <row r="17" spans="1:5">
      <c r="A17" s="83">
        <v>11</v>
      </c>
      <c r="B17" s="84" t="s">
        <v>763</v>
      </c>
      <c r="C17" s="695">
        <v>1350.83</v>
      </c>
      <c r="D17" s="696">
        <v>2</v>
      </c>
      <c r="E17" s="697">
        <v>27.016599999999997</v>
      </c>
    </row>
    <row r="18" spans="1:5" ht="15" thickBot="1">
      <c r="A18" s="83">
        <v>12</v>
      </c>
      <c r="B18" s="84" t="s">
        <v>764</v>
      </c>
      <c r="C18" s="698">
        <v>0.61</v>
      </c>
      <c r="D18" s="696">
        <v>0</v>
      </c>
      <c r="E18" s="697">
        <v>0</v>
      </c>
    </row>
    <row r="19" spans="1:5" s="703" customFormat="1" ht="21" customHeight="1" thickBot="1">
      <c r="A19" s="699" t="s">
        <v>194</v>
      </c>
      <c r="B19" s="700" t="s">
        <v>195</v>
      </c>
      <c r="C19" s="701">
        <v>1202501.5900000001</v>
      </c>
      <c r="D19" s="85"/>
      <c r="E19" s="702">
        <v>20999.904399999999</v>
      </c>
    </row>
    <row r="20" spans="1:5" s="703" customFormat="1" ht="23.25" customHeight="1" thickBot="1">
      <c r="A20" s="699" t="s">
        <v>196</v>
      </c>
      <c r="B20" s="1425" t="s">
        <v>197</v>
      </c>
      <c r="C20" s="1426"/>
      <c r="D20" s="1427"/>
      <c r="E20" s="704">
        <v>1.746351487152711</v>
      </c>
    </row>
    <row r="21" spans="1:5">
      <c r="A21" s="86"/>
      <c r="B21" s="82"/>
      <c r="C21" s="82"/>
      <c r="D21" s="82"/>
      <c r="E21" s="82"/>
    </row>
    <row r="22" spans="1:5">
      <c r="A22" s="86"/>
      <c r="B22" s="82"/>
      <c r="C22" s="82"/>
      <c r="D22" s="82"/>
      <c r="E22" s="82"/>
    </row>
    <row r="23" spans="1:5">
      <c r="A23" s="86"/>
      <c r="C23" s="82"/>
      <c r="D23" s="82"/>
      <c r="E23" s="82"/>
    </row>
    <row r="24" spans="1:5">
      <c r="A24" s="86"/>
      <c r="B24" s="82"/>
      <c r="C24" s="82"/>
      <c r="D24" s="82"/>
      <c r="E24" s="82"/>
    </row>
  </sheetData>
  <mergeCells count="2">
    <mergeCell ref="A2:E2"/>
    <mergeCell ref="B20:D20"/>
  </mergeCells>
  <pageMargins left="0.15748031496062992" right="0.15748031496062992" top="0.74803149606299213" bottom="0.74803149606299213" header="0.31496062992125984" footer="0.31496062992125984"/>
  <pageSetup paperSize="9" orientation="landscape"/>
  <headerFooter>
    <oddHeader>&amp;L&amp;"Tahoma,Bold"Уни Банка АД Скопје&amp;R&amp;"Tahoma,Bold"Образец СПЗСК</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2"/>
  <sheetViews>
    <sheetView zoomScaleNormal="100" zoomScaleSheetLayoutView="100" workbookViewId="0"/>
  </sheetViews>
  <sheetFormatPr defaultColWidth="9.140625" defaultRowHeight="14.25"/>
  <cols>
    <col min="1" max="1" width="8.7109375" style="1" customWidth="1"/>
    <col min="2" max="2" width="44.28515625" style="1" customWidth="1"/>
    <col min="3" max="3" width="189.85546875" style="1" customWidth="1"/>
    <col min="4" max="16384" width="9.140625" style="1"/>
  </cols>
  <sheetData>
    <row r="3" spans="1:3" ht="39.75" customHeight="1">
      <c r="A3" s="124" t="s">
        <v>765</v>
      </c>
      <c r="B3" s="124"/>
      <c r="C3" s="124"/>
    </row>
    <row r="4" spans="1:3" ht="26.25" customHeight="1" thickBot="1"/>
    <row r="5" spans="1:3" ht="36" customHeight="1">
      <c r="A5" s="254" t="s">
        <v>0</v>
      </c>
      <c r="B5" s="254" t="s">
        <v>508</v>
      </c>
      <c r="C5" s="254" t="s">
        <v>29</v>
      </c>
    </row>
    <row r="6" spans="1:3" ht="15" thickBot="1">
      <c r="A6" s="255">
        <v>1</v>
      </c>
      <c r="B6" s="255">
        <v>2</v>
      </c>
      <c r="C6" s="255">
        <v>3</v>
      </c>
    </row>
    <row r="7" spans="1:3" ht="272.25" customHeight="1">
      <c r="A7" s="132">
        <v>1</v>
      </c>
      <c r="B7" s="492" t="s">
        <v>509</v>
      </c>
      <c r="C7" s="705" t="s">
        <v>766</v>
      </c>
    </row>
    <row r="8" spans="1:3" ht="91.5" customHeight="1">
      <c r="A8" s="132">
        <v>2</v>
      </c>
      <c r="B8" s="492" t="s">
        <v>489</v>
      </c>
      <c r="C8" s="705" t="s">
        <v>767</v>
      </c>
    </row>
    <row r="9" spans="1:3" ht="50.25" customHeight="1">
      <c r="A9" s="132">
        <v>3</v>
      </c>
      <c r="B9" s="492" t="s">
        <v>510</v>
      </c>
      <c r="C9" s="705" t="s">
        <v>768</v>
      </c>
    </row>
    <row r="10" spans="1:3" ht="409.5">
      <c r="A10" s="132">
        <v>4</v>
      </c>
      <c r="B10" s="492" t="s">
        <v>511</v>
      </c>
      <c r="C10" s="706" t="s">
        <v>769</v>
      </c>
    </row>
    <row r="11" spans="1:3" ht="313.5">
      <c r="A11" s="132">
        <v>5</v>
      </c>
      <c r="B11" s="492" t="s">
        <v>512</v>
      </c>
      <c r="C11" s="706" t="s">
        <v>770</v>
      </c>
    </row>
    <row r="12" spans="1:3" ht="270" customHeight="1" thickBot="1">
      <c r="A12" s="184">
        <v>6</v>
      </c>
      <c r="B12" s="707" t="s">
        <v>513</v>
      </c>
      <c r="C12" s="708" t="s">
        <v>771</v>
      </c>
    </row>
  </sheetData>
  <pageMargins left="0.31496062992125984" right="0.31496062992125984" top="0.35433070866141736" bottom="0.35433070866141736" header="0.31496062992125984" footer="0.31496062992125984"/>
  <pageSetup paperSize="9" scale="40" orientation="portrait"/>
  <headerFooter>
    <oddHeader>&amp;L&amp;"Tahoma,Bold"Уни Банка АД Скопје&amp;R&amp;"Tahoma,Bold"Образец КРК</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zoomScaleNormal="100" zoomScaleSheetLayoutView="100" workbookViewId="0">
      <selection activeCell="C23" sqref="C23"/>
    </sheetView>
  </sheetViews>
  <sheetFormatPr defaultRowHeight="12.75"/>
  <cols>
    <col min="1" max="1" width="6.28515625" style="713" customWidth="1"/>
    <col min="2" max="2" width="48.140625" style="710" customWidth="1"/>
    <col min="3" max="3" width="15.7109375" style="710" customWidth="1"/>
    <col min="4" max="4" width="14.140625" style="710" customWidth="1"/>
    <col min="5" max="5" width="18.7109375" style="710" customWidth="1"/>
    <col min="6" max="6" width="10.42578125" style="710" customWidth="1"/>
    <col min="7" max="7" width="19" style="710" customWidth="1"/>
    <col min="8" max="9" width="13.42578125" style="710" customWidth="1"/>
    <col min="10" max="10" width="16.7109375" style="710" customWidth="1"/>
    <col min="11" max="11" width="15.7109375" style="710" customWidth="1"/>
    <col min="12" max="12" width="12.7109375" style="710" customWidth="1"/>
    <col min="13" max="13" width="12.28515625" style="710" customWidth="1"/>
    <col min="14" max="14" width="30.140625" style="710" customWidth="1"/>
    <col min="15" max="256" width="9.140625" style="710"/>
    <col min="257" max="257" width="5" style="710" customWidth="1"/>
    <col min="258" max="258" width="21.5703125" style="710" customWidth="1"/>
    <col min="259" max="259" width="12" style="710" customWidth="1"/>
    <col min="260" max="260" width="10.42578125" style="710" customWidth="1"/>
    <col min="261" max="261" width="16.5703125" style="710" customWidth="1"/>
    <col min="262" max="262" width="8.5703125" style="710" customWidth="1"/>
    <col min="263" max="263" width="16.140625" style="710" bestFit="1" customWidth="1"/>
    <col min="264" max="264" width="12.140625" style="710" customWidth="1"/>
    <col min="265" max="265" width="12.5703125" style="710" customWidth="1"/>
    <col min="266" max="267" width="15.7109375" style="710" customWidth="1"/>
    <col min="268" max="268" width="11.7109375" style="710" customWidth="1"/>
    <col min="269" max="269" width="14.28515625" style="710" customWidth="1"/>
    <col min="270" max="270" width="15.5703125" style="710" customWidth="1"/>
    <col min="271" max="512" width="9.140625" style="710"/>
    <col min="513" max="513" width="5" style="710" customWidth="1"/>
    <col min="514" max="514" width="21.5703125" style="710" customWidth="1"/>
    <col min="515" max="515" width="12" style="710" customWidth="1"/>
    <col min="516" max="516" width="10.42578125" style="710" customWidth="1"/>
    <col min="517" max="517" width="16.5703125" style="710" customWidth="1"/>
    <col min="518" max="518" width="8.5703125" style="710" customWidth="1"/>
    <col min="519" max="519" width="16.140625" style="710" bestFit="1" customWidth="1"/>
    <col min="520" max="520" width="12.140625" style="710" customWidth="1"/>
    <col min="521" max="521" width="12.5703125" style="710" customWidth="1"/>
    <col min="522" max="523" width="15.7109375" style="710" customWidth="1"/>
    <col min="524" max="524" width="11.7109375" style="710" customWidth="1"/>
    <col min="525" max="525" width="14.28515625" style="710" customWidth="1"/>
    <col min="526" max="526" width="15.5703125" style="710" customWidth="1"/>
    <col min="527" max="768" width="9.140625" style="710"/>
    <col min="769" max="769" width="5" style="710" customWidth="1"/>
    <col min="770" max="770" width="21.5703125" style="710" customWidth="1"/>
    <col min="771" max="771" width="12" style="710" customWidth="1"/>
    <col min="772" max="772" width="10.42578125" style="710" customWidth="1"/>
    <col min="773" max="773" width="16.5703125" style="710" customWidth="1"/>
    <col min="774" max="774" width="8.5703125" style="710" customWidth="1"/>
    <col min="775" max="775" width="16.140625" style="710" bestFit="1" customWidth="1"/>
    <col min="776" max="776" width="12.140625" style="710" customWidth="1"/>
    <col min="777" max="777" width="12.5703125" style="710" customWidth="1"/>
    <col min="778" max="779" width="15.7109375" style="710" customWidth="1"/>
    <col min="780" max="780" width="11.7109375" style="710" customWidth="1"/>
    <col min="781" max="781" width="14.28515625" style="710" customWidth="1"/>
    <col min="782" max="782" width="15.5703125" style="710" customWidth="1"/>
    <col min="783" max="1024" width="9.140625" style="710"/>
    <col min="1025" max="1025" width="5" style="710" customWidth="1"/>
    <col min="1026" max="1026" width="21.5703125" style="710" customWidth="1"/>
    <col min="1027" max="1027" width="12" style="710" customWidth="1"/>
    <col min="1028" max="1028" width="10.42578125" style="710" customWidth="1"/>
    <col min="1029" max="1029" width="16.5703125" style="710" customWidth="1"/>
    <col min="1030" max="1030" width="8.5703125" style="710" customWidth="1"/>
    <col min="1031" max="1031" width="16.140625" style="710" bestFit="1" customWidth="1"/>
    <col min="1032" max="1032" width="12.140625" style="710" customWidth="1"/>
    <col min="1033" max="1033" width="12.5703125" style="710" customWidth="1"/>
    <col min="1034" max="1035" width="15.7109375" style="710" customWidth="1"/>
    <col min="1036" max="1036" width="11.7109375" style="710" customWidth="1"/>
    <col min="1037" max="1037" width="14.28515625" style="710" customWidth="1"/>
    <col min="1038" max="1038" width="15.5703125" style="710" customWidth="1"/>
    <col min="1039" max="1280" width="9.140625" style="710"/>
    <col min="1281" max="1281" width="5" style="710" customWidth="1"/>
    <col min="1282" max="1282" width="21.5703125" style="710" customWidth="1"/>
    <col min="1283" max="1283" width="12" style="710" customWidth="1"/>
    <col min="1284" max="1284" width="10.42578125" style="710" customWidth="1"/>
    <col min="1285" max="1285" width="16.5703125" style="710" customWidth="1"/>
    <col min="1286" max="1286" width="8.5703125" style="710" customWidth="1"/>
    <col min="1287" max="1287" width="16.140625" style="710" bestFit="1" customWidth="1"/>
    <col min="1288" max="1288" width="12.140625" style="710" customWidth="1"/>
    <col min="1289" max="1289" width="12.5703125" style="710" customWidth="1"/>
    <col min="1290" max="1291" width="15.7109375" style="710" customWidth="1"/>
    <col min="1292" max="1292" width="11.7109375" style="710" customWidth="1"/>
    <col min="1293" max="1293" width="14.28515625" style="710" customWidth="1"/>
    <col min="1294" max="1294" width="15.5703125" style="710" customWidth="1"/>
    <col min="1295" max="1536" width="9.140625" style="710"/>
    <col min="1537" max="1537" width="5" style="710" customWidth="1"/>
    <col min="1538" max="1538" width="21.5703125" style="710" customWidth="1"/>
    <col min="1539" max="1539" width="12" style="710" customWidth="1"/>
    <col min="1540" max="1540" width="10.42578125" style="710" customWidth="1"/>
    <col min="1541" max="1541" width="16.5703125" style="710" customWidth="1"/>
    <col min="1542" max="1542" width="8.5703125" style="710" customWidth="1"/>
    <col min="1543" max="1543" width="16.140625" style="710" bestFit="1" customWidth="1"/>
    <col min="1544" max="1544" width="12.140625" style="710" customWidth="1"/>
    <col min="1545" max="1545" width="12.5703125" style="710" customWidth="1"/>
    <col min="1546" max="1547" width="15.7109375" style="710" customWidth="1"/>
    <col min="1548" max="1548" width="11.7109375" style="710" customWidth="1"/>
    <col min="1549" max="1549" width="14.28515625" style="710" customWidth="1"/>
    <col min="1550" max="1550" width="15.5703125" style="710" customWidth="1"/>
    <col min="1551" max="1792" width="9.140625" style="710"/>
    <col min="1793" max="1793" width="5" style="710" customWidth="1"/>
    <col min="1794" max="1794" width="21.5703125" style="710" customWidth="1"/>
    <col min="1795" max="1795" width="12" style="710" customWidth="1"/>
    <col min="1796" max="1796" width="10.42578125" style="710" customWidth="1"/>
    <col min="1797" max="1797" width="16.5703125" style="710" customWidth="1"/>
    <col min="1798" max="1798" width="8.5703125" style="710" customWidth="1"/>
    <col min="1799" max="1799" width="16.140625" style="710" bestFit="1" customWidth="1"/>
    <col min="1800" max="1800" width="12.140625" style="710" customWidth="1"/>
    <col min="1801" max="1801" width="12.5703125" style="710" customWidth="1"/>
    <col min="1802" max="1803" width="15.7109375" style="710" customWidth="1"/>
    <col min="1804" max="1804" width="11.7109375" style="710" customWidth="1"/>
    <col min="1805" max="1805" width="14.28515625" style="710" customWidth="1"/>
    <col min="1806" max="1806" width="15.5703125" style="710" customWidth="1"/>
    <col min="1807" max="2048" width="9.140625" style="710"/>
    <col min="2049" max="2049" width="5" style="710" customWidth="1"/>
    <col min="2050" max="2050" width="21.5703125" style="710" customWidth="1"/>
    <col min="2051" max="2051" width="12" style="710" customWidth="1"/>
    <col min="2052" max="2052" width="10.42578125" style="710" customWidth="1"/>
    <col min="2053" max="2053" width="16.5703125" style="710" customWidth="1"/>
    <col min="2054" max="2054" width="8.5703125" style="710" customWidth="1"/>
    <col min="2055" max="2055" width="16.140625" style="710" bestFit="1" customWidth="1"/>
    <col min="2056" max="2056" width="12.140625" style="710" customWidth="1"/>
    <col min="2057" max="2057" width="12.5703125" style="710" customWidth="1"/>
    <col min="2058" max="2059" width="15.7109375" style="710" customWidth="1"/>
    <col min="2060" max="2060" width="11.7109375" style="710" customWidth="1"/>
    <col min="2061" max="2061" width="14.28515625" style="710" customWidth="1"/>
    <col min="2062" max="2062" width="15.5703125" style="710" customWidth="1"/>
    <col min="2063" max="2304" width="9.140625" style="710"/>
    <col min="2305" max="2305" width="5" style="710" customWidth="1"/>
    <col min="2306" max="2306" width="21.5703125" style="710" customWidth="1"/>
    <col min="2307" max="2307" width="12" style="710" customWidth="1"/>
    <col min="2308" max="2308" width="10.42578125" style="710" customWidth="1"/>
    <col min="2309" max="2309" width="16.5703125" style="710" customWidth="1"/>
    <col min="2310" max="2310" width="8.5703125" style="710" customWidth="1"/>
    <col min="2311" max="2311" width="16.140625" style="710" bestFit="1" customWidth="1"/>
    <col min="2312" max="2312" width="12.140625" style="710" customWidth="1"/>
    <col min="2313" max="2313" width="12.5703125" style="710" customWidth="1"/>
    <col min="2314" max="2315" width="15.7109375" style="710" customWidth="1"/>
    <col min="2316" max="2316" width="11.7109375" style="710" customWidth="1"/>
    <col min="2317" max="2317" width="14.28515625" style="710" customWidth="1"/>
    <col min="2318" max="2318" width="15.5703125" style="710" customWidth="1"/>
    <col min="2319" max="2560" width="9.140625" style="710"/>
    <col min="2561" max="2561" width="5" style="710" customWidth="1"/>
    <col min="2562" max="2562" width="21.5703125" style="710" customWidth="1"/>
    <col min="2563" max="2563" width="12" style="710" customWidth="1"/>
    <col min="2564" max="2564" width="10.42578125" style="710" customWidth="1"/>
    <col min="2565" max="2565" width="16.5703125" style="710" customWidth="1"/>
    <col min="2566" max="2566" width="8.5703125" style="710" customWidth="1"/>
    <col min="2567" max="2567" width="16.140625" style="710" bestFit="1" customWidth="1"/>
    <col min="2568" max="2568" width="12.140625" style="710" customWidth="1"/>
    <col min="2569" max="2569" width="12.5703125" style="710" customWidth="1"/>
    <col min="2570" max="2571" width="15.7109375" style="710" customWidth="1"/>
    <col min="2572" max="2572" width="11.7109375" style="710" customWidth="1"/>
    <col min="2573" max="2573" width="14.28515625" style="710" customWidth="1"/>
    <col min="2574" max="2574" width="15.5703125" style="710" customWidth="1"/>
    <col min="2575" max="2816" width="9.140625" style="710"/>
    <col min="2817" max="2817" width="5" style="710" customWidth="1"/>
    <col min="2818" max="2818" width="21.5703125" style="710" customWidth="1"/>
    <col min="2819" max="2819" width="12" style="710" customWidth="1"/>
    <col min="2820" max="2820" width="10.42578125" style="710" customWidth="1"/>
    <col min="2821" max="2821" width="16.5703125" style="710" customWidth="1"/>
    <col min="2822" max="2822" width="8.5703125" style="710" customWidth="1"/>
    <col min="2823" max="2823" width="16.140625" style="710" bestFit="1" customWidth="1"/>
    <col min="2824" max="2824" width="12.140625" style="710" customWidth="1"/>
    <col min="2825" max="2825" width="12.5703125" style="710" customWidth="1"/>
    <col min="2826" max="2827" width="15.7109375" style="710" customWidth="1"/>
    <col min="2828" max="2828" width="11.7109375" style="710" customWidth="1"/>
    <col min="2829" max="2829" width="14.28515625" style="710" customWidth="1"/>
    <col min="2830" max="2830" width="15.5703125" style="710" customWidth="1"/>
    <col min="2831" max="3072" width="9.140625" style="710"/>
    <col min="3073" max="3073" width="5" style="710" customWidth="1"/>
    <col min="3074" max="3074" width="21.5703125" style="710" customWidth="1"/>
    <col min="3075" max="3075" width="12" style="710" customWidth="1"/>
    <col min="3076" max="3076" width="10.42578125" style="710" customWidth="1"/>
    <col min="3077" max="3077" width="16.5703125" style="710" customWidth="1"/>
    <col min="3078" max="3078" width="8.5703125" style="710" customWidth="1"/>
    <col min="3079" max="3079" width="16.140625" style="710" bestFit="1" customWidth="1"/>
    <col min="3080" max="3080" width="12.140625" style="710" customWidth="1"/>
    <col min="3081" max="3081" width="12.5703125" style="710" customWidth="1"/>
    <col min="3082" max="3083" width="15.7109375" style="710" customWidth="1"/>
    <col min="3084" max="3084" width="11.7109375" style="710" customWidth="1"/>
    <col min="3085" max="3085" width="14.28515625" style="710" customWidth="1"/>
    <col min="3086" max="3086" width="15.5703125" style="710" customWidth="1"/>
    <col min="3087" max="3328" width="9.140625" style="710"/>
    <col min="3329" max="3329" width="5" style="710" customWidth="1"/>
    <col min="3330" max="3330" width="21.5703125" style="710" customWidth="1"/>
    <col min="3331" max="3331" width="12" style="710" customWidth="1"/>
    <col min="3332" max="3332" width="10.42578125" style="710" customWidth="1"/>
    <col min="3333" max="3333" width="16.5703125" style="710" customWidth="1"/>
    <col min="3334" max="3334" width="8.5703125" style="710" customWidth="1"/>
    <col min="3335" max="3335" width="16.140625" style="710" bestFit="1" customWidth="1"/>
    <col min="3336" max="3336" width="12.140625" style="710" customWidth="1"/>
    <col min="3337" max="3337" width="12.5703125" style="710" customWidth="1"/>
    <col min="3338" max="3339" width="15.7109375" style="710" customWidth="1"/>
    <col min="3340" max="3340" width="11.7109375" style="710" customWidth="1"/>
    <col min="3341" max="3341" width="14.28515625" style="710" customWidth="1"/>
    <col min="3342" max="3342" width="15.5703125" style="710" customWidth="1"/>
    <col min="3343" max="3584" width="9.140625" style="710"/>
    <col min="3585" max="3585" width="5" style="710" customWidth="1"/>
    <col min="3586" max="3586" width="21.5703125" style="710" customWidth="1"/>
    <col min="3587" max="3587" width="12" style="710" customWidth="1"/>
    <col min="3588" max="3588" width="10.42578125" style="710" customWidth="1"/>
    <col min="3589" max="3589" width="16.5703125" style="710" customWidth="1"/>
    <col min="3590" max="3590" width="8.5703125" style="710" customWidth="1"/>
    <col min="3591" max="3591" width="16.140625" style="710" bestFit="1" customWidth="1"/>
    <col min="3592" max="3592" width="12.140625" style="710" customWidth="1"/>
    <col min="3593" max="3593" width="12.5703125" style="710" customWidth="1"/>
    <col min="3594" max="3595" width="15.7109375" style="710" customWidth="1"/>
    <col min="3596" max="3596" width="11.7109375" style="710" customWidth="1"/>
    <col min="3597" max="3597" width="14.28515625" style="710" customWidth="1"/>
    <col min="3598" max="3598" width="15.5703125" style="710" customWidth="1"/>
    <col min="3599" max="3840" width="9.140625" style="710"/>
    <col min="3841" max="3841" width="5" style="710" customWidth="1"/>
    <col min="3842" max="3842" width="21.5703125" style="710" customWidth="1"/>
    <col min="3843" max="3843" width="12" style="710" customWidth="1"/>
    <col min="3844" max="3844" width="10.42578125" style="710" customWidth="1"/>
    <col min="3845" max="3845" width="16.5703125" style="710" customWidth="1"/>
    <col min="3846" max="3846" width="8.5703125" style="710" customWidth="1"/>
    <col min="3847" max="3847" width="16.140625" style="710" bestFit="1" customWidth="1"/>
    <col min="3848" max="3848" width="12.140625" style="710" customWidth="1"/>
    <col min="3849" max="3849" width="12.5703125" style="710" customWidth="1"/>
    <col min="3850" max="3851" width="15.7109375" style="710" customWidth="1"/>
    <col min="3852" max="3852" width="11.7109375" style="710" customWidth="1"/>
    <col min="3853" max="3853" width="14.28515625" style="710" customWidth="1"/>
    <col min="3854" max="3854" width="15.5703125" style="710" customWidth="1"/>
    <col min="3855" max="4096" width="9.140625" style="710"/>
    <col min="4097" max="4097" width="5" style="710" customWidth="1"/>
    <col min="4098" max="4098" width="21.5703125" style="710" customWidth="1"/>
    <col min="4099" max="4099" width="12" style="710" customWidth="1"/>
    <col min="4100" max="4100" width="10.42578125" style="710" customWidth="1"/>
    <col min="4101" max="4101" width="16.5703125" style="710" customWidth="1"/>
    <col min="4102" max="4102" width="8.5703125" style="710" customWidth="1"/>
    <col min="4103" max="4103" width="16.140625" style="710" bestFit="1" customWidth="1"/>
    <col min="4104" max="4104" width="12.140625" style="710" customWidth="1"/>
    <col min="4105" max="4105" width="12.5703125" style="710" customWidth="1"/>
    <col min="4106" max="4107" width="15.7109375" style="710" customWidth="1"/>
    <col min="4108" max="4108" width="11.7109375" style="710" customWidth="1"/>
    <col min="4109" max="4109" width="14.28515625" style="710" customWidth="1"/>
    <col min="4110" max="4110" width="15.5703125" style="710" customWidth="1"/>
    <col min="4111" max="4352" width="9.140625" style="710"/>
    <col min="4353" max="4353" width="5" style="710" customWidth="1"/>
    <col min="4354" max="4354" width="21.5703125" style="710" customWidth="1"/>
    <col min="4355" max="4355" width="12" style="710" customWidth="1"/>
    <col min="4356" max="4356" width="10.42578125" style="710" customWidth="1"/>
    <col min="4357" max="4357" width="16.5703125" style="710" customWidth="1"/>
    <col min="4358" max="4358" width="8.5703125" style="710" customWidth="1"/>
    <col min="4359" max="4359" width="16.140625" style="710" bestFit="1" customWidth="1"/>
    <col min="4360" max="4360" width="12.140625" style="710" customWidth="1"/>
    <col min="4361" max="4361" width="12.5703125" style="710" customWidth="1"/>
    <col min="4362" max="4363" width="15.7109375" style="710" customWidth="1"/>
    <col min="4364" max="4364" width="11.7109375" style="710" customWidth="1"/>
    <col min="4365" max="4365" width="14.28515625" style="710" customWidth="1"/>
    <col min="4366" max="4366" width="15.5703125" style="710" customWidth="1"/>
    <col min="4367" max="4608" width="9.140625" style="710"/>
    <col min="4609" max="4609" width="5" style="710" customWidth="1"/>
    <col min="4610" max="4610" width="21.5703125" style="710" customWidth="1"/>
    <col min="4611" max="4611" width="12" style="710" customWidth="1"/>
    <col min="4612" max="4612" width="10.42578125" style="710" customWidth="1"/>
    <col min="4613" max="4613" width="16.5703125" style="710" customWidth="1"/>
    <col min="4614" max="4614" width="8.5703125" style="710" customWidth="1"/>
    <col min="4615" max="4615" width="16.140625" style="710" bestFit="1" customWidth="1"/>
    <col min="4616" max="4616" width="12.140625" style="710" customWidth="1"/>
    <col min="4617" max="4617" width="12.5703125" style="710" customWidth="1"/>
    <col min="4618" max="4619" width="15.7109375" style="710" customWidth="1"/>
    <col min="4620" max="4620" width="11.7109375" style="710" customWidth="1"/>
    <col min="4621" max="4621" width="14.28515625" style="710" customWidth="1"/>
    <col min="4622" max="4622" width="15.5703125" style="710" customWidth="1"/>
    <col min="4623" max="4864" width="9.140625" style="710"/>
    <col min="4865" max="4865" width="5" style="710" customWidth="1"/>
    <col min="4866" max="4866" width="21.5703125" style="710" customWidth="1"/>
    <col min="4867" max="4867" width="12" style="710" customWidth="1"/>
    <col min="4868" max="4868" width="10.42578125" style="710" customWidth="1"/>
    <col min="4869" max="4869" width="16.5703125" style="710" customWidth="1"/>
    <col min="4870" max="4870" width="8.5703125" style="710" customWidth="1"/>
    <col min="4871" max="4871" width="16.140625" style="710" bestFit="1" customWidth="1"/>
    <col min="4872" max="4872" width="12.140625" style="710" customWidth="1"/>
    <col min="4873" max="4873" width="12.5703125" style="710" customWidth="1"/>
    <col min="4874" max="4875" width="15.7109375" style="710" customWidth="1"/>
    <col min="4876" max="4876" width="11.7109375" style="710" customWidth="1"/>
    <col min="4877" max="4877" width="14.28515625" style="710" customWidth="1"/>
    <col min="4878" max="4878" width="15.5703125" style="710" customWidth="1"/>
    <col min="4879" max="5120" width="9.140625" style="710"/>
    <col min="5121" max="5121" width="5" style="710" customWidth="1"/>
    <col min="5122" max="5122" width="21.5703125" style="710" customWidth="1"/>
    <col min="5123" max="5123" width="12" style="710" customWidth="1"/>
    <col min="5124" max="5124" width="10.42578125" style="710" customWidth="1"/>
    <col min="5125" max="5125" width="16.5703125" style="710" customWidth="1"/>
    <col min="5126" max="5126" width="8.5703125" style="710" customWidth="1"/>
    <col min="5127" max="5127" width="16.140625" style="710" bestFit="1" customWidth="1"/>
    <col min="5128" max="5128" width="12.140625" style="710" customWidth="1"/>
    <col min="5129" max="5129" width="12.5703125" style="710" customWidth="1"/>
    <col min="5130" max="5131" width="15.7109375" style="710" customWidth="1"/>
    <col min="5132" max="5132" width="11.7109375" style="710" customWidth="1"/>
    <col min="5133" max="5133" width="14.28515625" style="710" customWidth="1"/>
    <col min="5134" max="5134" width="15.5703125" style="710" customWidth="1"/>
    <col min="5135" max="5376" width="9.140625" style="710"/>
    <col min="5377" max="5377" width="5" style="710" customWidth="1"/>
    <col min="5378" max="5378" width="21.5703125" style="710" customWidth="1"/>
    <col min="5379" max="5379" width="12" style="710" customWidth="1"/>
    <col min="5380" max="5380" width="10.42578125" style="710" customWidth="1"/>
    <col min="5381" max="5381" width="16.5703125" style="710" customWidth="1"/>
    <col min="5382" max="5382" width="8.5703125" style="710" customWidth="1"/>
    <col min="5383" max="5383" width="16.140625" style="710" bestFit="1" customWidth="1"/>
    <col min="5384" max="5384" width="12.140625" style="710" customWidth="1"/>
    <col min="5385" max="5385" width="12.5703125" style="710" customWidth="1"/>
    <col min="5386" max="5387" width="15.7109375" style="710" customWidth="1"/>
    <col min="5388" max="5388" width="11.7109375" style="710" customWidth="1"/>
    <col min="5389" max="5389" width="14.28515625" style="710" customWidth="1"/>
    <col min="5390" max="5390" width="15.5703125" style="710" customWidth="1"/>
    <col min="5391" max="5632" width="9.140625" style="710"/>
    <col min="5633" max="5633" width="5" style="710" customWidth="1"/>
    <col min="5634" max="5634" width="21.5703125" style="710" customWidth="1"/>
    <col min="5635" max="5635" width="12" style="710" customWidth="1"/>
    <col min="5636" max="5636" width="10.42578125" style="710" customWidth="1"/>
    <col min="5637" max="5637" width="16.5703125" style="710" customWidth="1"/>
    <col min="5638" max="5638" width="8.5703125" style="710" customWidth="1"/>
    <col min="5639" max="5639" width="16.140625" style="710" bestFit="1" customWidth="1"/>
    <col min="5640" max="5640" width="12.140625" style="710" customWidth="1"/>
    <col min="5641" max="5641" width="12.5703125" style="710" customWidth="1"/>
    <col min="5642" max="5643" width="15.7109375" style="710" customWidth="1"/>
    <col min="5644" max="5644" width="11.7109375" style="710" customWidth="1"/>
    <col min="5645" max="5645" width="14.28515625" style="710" customWidth="1"/>
    <col min="5646" max="5646" width="15.5703125" style="710" customWidth="1"/>
    <col min="5647" max="5888" width="9.140625" style="710"/>
    <col min="5889" max="5889" width="5" style="710" customWidth="1"/>
    <col min="5890" max="5890" width="21.5703125" style="710" customWidth="1"/>
    <col min="5891" max="5891" width="12" style="710" customWidth="1"/>
    <col min="5892" max="5892" width="10.42578125" style="710" customWidth="1"/>
    <col min="5893" max="5893" width="16.5703125" style="710" customWidth="1"/>
    <col min="5894" max="5894" width="8.5703125" style="710" customWidth="1"/>
    <col min="5895" max="5895" width="16.140625" style="710" bestFit="1" customWidth="1"/>
    <col min="5896" max="5896" width="12.140625" style="710" customWidth="1"/>
    <col min="5897" max="5897" width="12.5703125" style="710" customWidth="1"/>
    <col min="5898" max="5899" width="15.7109375" style="710" customWidth="1"/>
    <col min="5900" max="5900" width="11.7109375" style="710" customWidth="1"/>
    <col min="5901" max="5901" width="14.28515625" style="710" customWidth="1"/>
    <col min="5902" max="5902" width="15.5703125" style="710" customWidth="1"/>
    <col min="5903" max="6144" width="9.140625" style="710"/>
    <col min="6145" max="6145" width="5" style="710" customWidth="1"/>
    <col min="6146" max="6146" width="21.5703125" style="710" customWidth="1"/>
    <col min="6147" max="6147" width="12" style="710" customWidth="1"/>
    <col min="6148" max="6148" width="10.42578125" style="710" customWidth="1"/>
    <col min="6149" max="6149" width="16.5703125" style="710" customWidth="1"/>
    <col min="6150" max="6150" width="8.5703125" style="710" customWidth="1"/>
    <col min="6151" max="6151" width="16.140625" style="710" bestFit="1" customWidth="1"/>
    <col min="6152" max="6152" width="12.140625" style="710" customWidth="1"/>
    <col min="6153" max="6153" width="12.5703125" style="710" customWidth="1"/>
    <col min="6154" max="6155" width="15.7109375" style="710" customWidth="1"/>
    <col min="6156" max="6156" width="11.7109375" style="710" customWidth="1"/>
    <col min="6157" max="6157" width="14.28515625" style="710" customWidth="1"/>
    <col min="6158" max="6158" width="15.5703125" style="710" customWidth="1"/>
    <col min="6159" max="6400" width="9.140625" style="710"/>
    <col min="6401" max="6401" width="5" style="710" customWidth="1"/>
    <col min="6402" max="6402" width="21.5703125" style="710" customWidth="1"/>
    <col min="6403" max="6403" width="12" style="710" customWidth="1"/>
    <col min="6404" max="6404" width="10.42578125" style="710" customWidth="1"/>
    <col min="6405" max="6405" width="16.5703125" style="710" customWidth="1"/>
    <col min="6406" max="6406" width="8.5703125" style="710" customWidth="1"/>
    <col min="6407" max="6407" width="16.140625" style="710" bestFit="1" customWidth="1"/>
    <col min="6408" max="6408" width="12.140625" style="710" customWidth="1"/>
    <col min="6409" max="6409" width="12.5703125" style="710" customWidth="1"/>
    <col min="6410" max="6411" width="15.7109375" style="710" customWidth="1"/>
    <col min="6412" max="6412" width="11.7109375" style="710" customWidth="1"/>
    <col min="6413" max="6413" width="14.28515625" style="710" customWidth="1"/>
    <col min="6414" max="6414" width="15.5703125" style="710" customWidth="1"/>
    <col min="6415" max="6656" width="9.140625" style="710"/>
    <col min="6657" max="6657" width="5" style="710" customWidth="1"/>
    <col min="6658" max="6658" width="21.5703125" style="710" customWidth="1"/>
    <col min="6659" max="6659" width="12" style="710" customWidth="1"/>
    <col min="6660" max="6660" width="10.42578125" style="710" customWidth="1"/>
    <col min="6661" max="6661" width="16.5703125" style="710" customWidth="1"/>
    <col min="6662" max="6662" width="8.5703125" style="710" customWidth="1"/>
    <col min="6663" max="6663" width="16.140625" style="710" bestFit="1" customWidth="1"/>
    <col min="6664" max="6664" width="12.140625" style="710" customWidth="1"/>
    <col min="6665" max="6665" width="12.5703125" style="710" customWidth="1"/>
    <col min="6666" max="6667" width="15.7109375" style="710" customWidth="1"/>
    <col min="6668" max="6668" width="11.7109375" style="710" customWidth="1"/>
    <col min="6669" max="6669" width="14.28515625" style="710" customWidth="1"/>
    <col min="6670" max="6670" width="15.5703125" style="710" customWidth="1"/>
    <col min="6671" max="6912" width="9.140625" style="710"/>
    <col min="6913" max="6913" width="5" style="710" customWidth="1"/>
    <col min="6914" max="6914" width="21.5703125" style="710" customWidth="1"/>
    <col min="6915" max="6915" width="12" style="710" customWidth="1"/>
    <col min="6916" max="6916" width="10.42578125" style="710" customWidth="1"/>
    <col min="6917" max="6917" width="16.5703125" style="710" customWidth="1"/>
    <col min="6918" max="6918" width="8.5703125" style="710" customWidth="1"/>
    <col min="6919" max="6919" width="16.140625" style="710" bestFit="1" customWidth="1"/>
    <col min="6920" max="6920" width="12.140625" style="710" customWidth="1"/>
    <col min="6921" max="6921" width="12.5703125" style="710" customWidth="1"/>
    <col min="6922" max="6923" width="15.7109375" style="710" customWidth="1"/>
    <col min="6924" max="6924" width="11.7109375" style="710" customWidth="1"/>
    <col min="6925" max="6925" width="14.28515625" style="710" customWidth="1"/>
    <col min="6926" max="6926" width="15.5703125" style="710" customWidth="1"/>
    <col min="6927" max="7168" width="9.140625" style="710"/>
    <col min="7169" max="7169" width="5" style="710" customWidth="1"/>
    <col min="7170" max="7170" width="21.5703125" style="710" customWidth="1"/>
    <col min="7171" max="7171" width="12" style="710" customWidth="1"/>
    <col min="7172" max="7172" width="10.42578125" style="710" customWidth="1"/>
    <col min="7173" max="7173" width="16.5703125" style="710" customWidth="1"/>
    <col min="7174" max="7174" width="8.5703125" style="710" customWidth="1"/>
    <col min="7175" max="7175" width="16.140625" style="710" bestFit="1" customWidth="1"/>
    <col min="7176" max="7176" width="12.140625" style="710" customWidth="1"/>
    <col min="7177" max="7177" width="12.5703125" style="710" customWidth="1"/>
    <col min="7178" max="7179" width="15.7109375" style="710" customWidth="1"/>
    <col min="7180" max="7180" width="11.7109375" style="710" customWidth="1"/>
    <col min="7181" max="7181" width="14.28515625" style="710" customWidth="1"/>
    <col min="7182" max="7182" width="15.5703125" style="710" customWidth="1"/>
    <col min="7183" max="7424" width="9.140625" style="710"/>
    <col min="7425" max="7425" width="5" style="710" customWidth="1"/>
    <col min="7426" max="7426" width="21.5703125" style="710" customWidth="1"/>
    <col min="7427" max="7427" width="12" style="710" customWidth="1"/>
    <col min="7428" max="7428" width="10.42578125" style="710" customWidth="1"/>
    <col min="7429" max="7429" width="16.5703125" style="710" customWidth="1"/>
    <col min="7430" max="7430" width="8.5703125" style="710" customWidth="1"/>
    <col min="7431" max="7431" width="16.140625" style="710" bestFit="1" customWidth="1"/>
    <col min="7432" max="7432" width="12.140625" style="710" customWidth="1"/>
    <col min="7433" max="7433" width="12.5703125" style="710" customWidth="1"/>
    <col min="7434" max="7435" width="15.7109375" style="710" customWidth="1"/>
    <col min="7436" max="7436" width="11.7109375" style="710" customWidth="1"/>
    <col min="7437" max="7437" width="14.28515625" style="710" customWidth="1"/>
    <col min="7438" max="7438" width="15.5703125" style="710" customWidth="1"/>
    <col min="7439" max="7680" width="9.140625" style="710"/>
    <col min="7681" max="7681" width="5" style="710" customWidth="1"/>
    <col min="7682" max="7682" width="21.5703125" style="710" customWidth="1"/>
    <col min="7683" max="7683" width="12" style="710" customWidth="1"/>
    <col min="7684" max="7684" width="10.42578125" style="710" customWidth="1"/>
    <col min="7685" max="7685" width="16.5703125" style="710" customWidth="1"/>
    <col min="7686" max="7686" width="8.5703125" style="710" customWidth="1"/>
    <col min="7687" max="7687" width="16.140625" style="710" bestFit="1" customWidth="1"/>
    <col min="7688" max="7688" width="12.140625" style="710" customWidth="1"/>
    <col min="7689" max="7689" width="12.5703125" style="710" customWidth="1"/>
    <col min="7690" max="7691" width="15.7109375" style="710" customWidth="1"/>
    <col min="7692" max="7692" width="11.7109375" style="710" customWidth="1"/>
    <col min="7693" max="7693" width="14.28515625" style="710" customWidth="1"/>
    <col min="7694" max="7694" width="15.5703125" style="710" customWidth="1"/>
    <col min="7695" max="7936" width="9.140625" style="710"/>
    <col min="7937" max="7937" width="5" style="710" customWidth="1"/>
    <col min="7938" max="7938" width="21.5703125" style="710" customWidth="1"/>
    <col min="7939" max="7939" width="12" style="710" customWidth="1"/>
    <col min="7940" max="7940" width="10.42578125" style="710" customWidth="1"/>
    <col min="7941" max="7941" width="16.5703125" style="710" customWidth="1"/>
    <col min="7942" max="7942" width="8.5703125" style="710" customWidth="1"/>
    <col min="7943" max="7943" width="16.140625" style="710" bestFit="1" customWidth="1"/>
    <col min="7944" max="7944" width="12.140625" style="710" customWidth="1"/>
    <col min="7945" max="7945" width="12.5703125" style="710" customWidth="1"/>
    <col min="7946" max="7947" width="15.7109375" style="710" customWidth="1"/>
    <col min="7948" max="7948" width="11.7109375" style="710" customWidth="1"/>
    <col min="7949" max="7949" width="14.28515625" style="710" customWidth="1"/>
    <col min="7950" max="7950" width="15.5703125" style="710" customWidth="1"/>
    <col min="7951" max="8192" width="9.140625" style="710"/>
    <col min="8193" max="8193" width="5" style="710" customWidth="1"/>
    <col min="8194" max="8194" width="21.5703125" style="710" customWidth="1"/>
    <col min="8195" max="8195" width="12" style="710" customWidth="1"/>
    <col min="8196" max="8196" width="10.42578125" style="710" customWidth="1"/>
    <col min="8197" max="8197" width="16.5703125" style="710" customWidth="1"/>
    <col min="8198" max="8198" width="8.5703125" style="710" customWidth="1"/>
    <col min="8199" max="8199" width="16.140625" style="710" bestFit="1" customWidth="1"/>
    <col min="8200" max="8200" width="12.140625" style="710" customWidth="1"/>
    <col min="8201" max="8201" width="12.5703125" style="710" customWidth="1"/>
    <col min="8202" max="8203" width="15.7109375" style="710" customWidth="1"/>
    <col min="8204" max="8204" width="11.7109375" style="710" customWidth="1"/>
    <col min="8205" max="8205" width="14.28515625" style="710" customWidth="1"/>
    <col min="8206" max="8206" width="15.5703125" style="710" customWidth="1"/>
    <col min="8207" max="8448" width="9.140625" style="710"/>
    <col min="8449" max="8449" width="5" style="710" customWidth="1"/>
    <col min="8450" max="8450" width="21.5703125" style="710" customWidth="1"/>
    <col min="8451" max="8451" width="12" style="710" customWidth="1"/>
    <col min="8452" max="8452" width="10.42578125" style="710" customWidth="1"/>
    <col min="8453" max="8453" width="16.5703125" style="710" customWidth="1"/>
    <col min="8454" max="8454" width="8.5703125" style="710" customWidth="1"/>
    <col min="8455" max="8455" width="16.140625" style="710" bestFit="1" customWidth="1"/>
    <col min="8456" max="8456" width="12.140625" style="710" customWidth="1"/>
    <col min="8457" max="8457" width="12.5703125" style="710" customWidth="1"/>
    <col min="8458" max="8459" width="15.7109375" style="710" customWidth="1"/>
    <col min="8460" max="8460" width="11.7109375" style="710" customWidth="1"/>
    <col min="8461" max="8461" width="14.28515625" style="710" customWidth="1"/>
    <col min="8462" max="8462" width="15.5703125" style="710" customWidth="1"/>
    <col min="8463" max="8704" width="9.140625" style="710"/>
    <col min="8705" max="8705" width="5" style="710" customWidth="1"/>
    <col min="8706" max="8706" width="21.5703125" style="710" customWidth="1"/>
    <col min="8707" max="8707" width="12" style="710" customWidth="1"/>
    <col min="8708" max="8708" width="10.42578125" style="710" customWidth="1"/>
    <col min="8709" max="8709" width="16.5703125" style="710" customWidth="1"/>
    <col min="8710" max="8710" width="8.5703125" style="710" customWidth="1"/>
    <col min="8711" max="8711" width="16.140625" style="710" bestFit="1" customWidth="1"/>
    <col min="8712" max="8712" width="12.140625" style="710" customWidth="1"/>
    <col min="8713" max="8713" width="12.5703125" style="710" customWidth="1"/>
    <col min="8714" max="8715" width="15.7109375" style="710" customWidth="1"/>
    <col min="8716" max="8716" width="11.7109375" style="710" customWidth="1"/>
    <col min="8717" max="8717" width="14.28515625" style="710" customWidth="1"/>
    <col min="8718" max="8718" width="15.5703125" style="710" customWidth="1"/>
    <col min="8719" max="8960" width="9.140625" style="710"/>
    <col min="8961" max="8961" width="5" style="710" customWidth="1"/>
    <col min="8962" max="8962" width="21.5703125" style="710" customWidth="1"/>
    <col min="8963" max="8963" width="12" style="710" customWidth="1"/>
    <col min="8964" max="8964" width="10.42578125" style="710" customWidth="1"/>
    <col min="8965" max="8965" width="16.5703125" style="710" customWidth="1"/>
    <col min="8966" max="8966" width="8.5703125" style="710" customWidth="1"/>
    <col min="8967" max="8967" width="16.140625" style="710" bestFit="1" customWidth="1"/>
    <col min="8968" max="8968" width="12.140625" style="710" customWidth="1"/>
    <col min="8969" max="8969" width="12.5703125" style="710" customWidth="1"/>
    <col min="8970" max="8971" width="15.7109375" style="710" customWidth="1"/>
    <col min="8972" max="8972" width="11.7109375" style="710" customWidth="1"/>
    <col min="8973" max="8973" width="14.28515625" style="710" customWidth="1"/>
    <col min="8974" max="8974" width="15.5703125" style="710" customWidth="1"/>
    <col min="8975" max="9216" width="9.140625" style="710"/>
    <col min="9217" max="9217" width="5" style="710" customWidth="1"/>
    <col min="9218" max="9218" width="21.5703125" style="710" customWidth="1"/>
    <col min="9219" max="9219" width="12" style="710" customWidth="1"/>
    <col min="9220" max="9220" width="10.42578125" style="710" customWidth="1"/>
    <col min="9221" max="9221" width="16.5703125" style="710" customWidth="1"/>
    <col min="9222" max="9222" width="8.5703125" style="710" customWidth="1"/>
    <col min="9223" max="9223" width="16.140625" style="710" bestFit="1" customWidth="1"/>
    <col min="9224" max="9224" width="12.140625" style="710" customWidth="1"/>
    <col min="9225" max="9225" width="12.5703125" style="710" customWidth="1"/>
    <col min="9226" max="9227" width="15.7109375" style="710" customWidth="1"/>
    <col min="9228" max="9228" width="11.7109375" style="710" customWidth="1"/>
    <col min="9229" max="9229" width="14.28515625" style="710" customWidth="1"/>
    <col min="9230" max="9230" width="15.5703125" style="710" customWidth="1"/>
    <col min="9231" max="9472" width="9.140625" style="710"/>
    <col min="9473" max="9473" width="5" style="710" customWidth="1"/>
    <col min="9474" max="9474" width="21.5703125" style="710" customWidth="1"/>
    <col min="9475" max="9475" width="12" style="710" customWidth="1"/>
    <col min="9476" max="9476" width="10.42578125" style="710" customWidth="1"/>
    <col min="9477" max="9477" width="16.5703125" style="710" customWidth="1"/>
    <col min="9478" max="9478" width="8.5703125" style="710" customWidth="1"/>
    <col min="9479" max="9479" width="16.140625" style="710" bestFit="1" customWidth="1"/>
    <col min="9480" max="9480" width="12.140625" style="710" customWidth="1"/>
    <col min="9481" max="9481" width="12.5703125" style="710" customWidth="1"/>
    <col min="9482" max="9483" width="15.7109375" style="710" customWidth="1"/>
    <col min="9484" max="9484" width="11.7109375" style="710" customWidth="1"/>
    <col min="9485" max="9485" width="14.28515625" style="710" customWidth="1"/>
    <col min="9486" max="9486" width="15.5703125" style="710" customWidth="1"/>
    <col min="9487" max="9728" width="9.140625" style="710"/>
    <col min="9729" max="9729" width="5" style="710" customWidth="1"/>
    <col min="9730" max="9730" width="21.5703125" style="710" customWidth="1"/>
    <col min="9731" max="9731" width="12" style="710" customWidth="1"/>
    <col min="9732" max="9732" width="10.42578125" style="710" customWidth="1"/>
    <col min="9733" max="9733" width="16.5703125" style="710" customWidth="1"/>
    <col min="9734" max="9734" width="8.5703125" style="710" customWidth="1"/>
    <col min="9735" max="9735" width="16.140625" style="710" bestFit="1" customWidth="1"/>
    <col min="9736" max="9736" width="12.140625" style="710" customWidth="1"/>
    <col min="9737" max="9737" width="12.5703125" style="710" customWidth="1"/>
    <col min="9738" max="9739" width="15.7109375" style="710" customWidth="1"/>
    <col min="9740" max="9740" width="11.7109375" style="710" customWidth="1"/>
    <col min="9741" max="9741" width="14.28515625" style="710" customWidth="1"/>
    <col min="9742" max="9742" width="15.5703125" style="710" customWidth="1"/>
    <col min="9743" max="9984" width="9.140625" style="710"/>
    <col min="9985" max="9985" width="5" style="710" customWidth="1"/>
    <col min="9986" max="9986" width="21.5703125" style="710" customWidth="1"/>
    <col min="9987" max="9987" width="12" style="710" customWidth="1"/>
    <col min="9988" max="9988" width="10.42578125" style="710" customWidth="1"/>
    <col min="9989" max="9989" width="16.5703125" style="710" customWidth="1"/>
    <col min="9990" max="9990" width="8.5703125" style="710" customWidth="1"/>
    <col min="9991" max="9991" width="16.140625" style="710" bestFit="1" customWidth="1"/>
    <col min="9992" max="9992" width="12.140625" style="710" customWidth="1"/>
    <col min="9993" max="9993" width="12.5703125" style="710" customWidth="1"/>
    <col min="9994" max="9995" width="15.7109375" style="710" customWidth="1"/>
    <col min="9996" max="9996" width="11.7109375" style="710" customWidth="1"/>
    <col min="9997" max="9997" width="14.28515625" style="710" customWidth="1"/>
    <col min="9998" max="9998" width="15.5703125" style="710" customWidth="1"/>
    <col min="9999" max="10240" width="9.140625" style="710"/>
    <col min="10241" max="10241" width="5" style="710" customWidth="1"/>
    <col min="10242" max="10242" width="21.5703125" style="710" customWidth="1"/>
    <col min="10243" max="10243" width="12" style="710" customWidth="1"/>
    <col min="10244" max="10244" width="10.42578125" style="710" customWidth="1"/>
    <col min="10245" max="10245" width="16.5703125" style="710" customWidth="1"/>
    <col min="10246" max="10246" width="8.5703125" style="710" customWidth="1"/>
    <col min="10247" max="10247" width="16.140625" style="710" bestFit="1" customWidth="1"/>
    <col min="10248" max="10248" width="12.140625" style="710" customWidth="1"/>
    <col min="10249" max="10249" width="12.5703125" style="710" customWidth="1"/>
    <col min="10250" max="10251" width="15.7109375" style="710" customWidth="1"/>
    <col min="10252" max="10252" width="11.7109375" style="710" customWidth="1"/>
    <col min="10253" max="10253" width="14.28515625" style="710" customWidth="1"/>
    <col min="10254" max="10254" width="15.5703125" style="710" customWidth="1"/>
    <col min="10255" max="10496" width="9.140625" style="710"/>
    <col min="10497" max="10497" width="5" style="710" customWidth="1"/>
    <col min="10498" max="10498" width="21.5703125" style="710" customWidth="1"/>
    <col min="10499" max="10499" width="12" style="710" customWidth="1"/>
    <col min="10500" max="10500" width="10.42578125" style="710" customWidth="1"/>
    <col min="10501" max="10501" width="16.5703125" style="710" customWidth="1"/>
    <col min="10502" max="10502" width="8.5703125" style="710" customWidth="1"/>
    <col min="10503" max="10503" width="16.140625" style="710" bestFit="1" customWidth="1"/>
    <col min="10504" max="10504" width="12.140625" style="710" customWidth="1"/>
    <col min="10505" max="10505" width="12.5703125" style="710" customWidth="1"/>
    <col min="10506" max="10507" width="15.7109375" style="710" customWidth="1"/>
    <col min="10508" max="10508" width="11.7109375" style="710" customWidth="1"/>
    <col min="10509" max="10509" width="14.28515625" style="710" customWidth="1"/>
    <col min="10510" max="10510" width="15.5703125" style="710" customWidth="1"/>
    <col min="10511" max="10752" width="9.140625" style="710"/>
    <col min="10753" max="10753" width="5" style="710" customWidth="1"/>
    <col min="10754" max="10754" width="21.5703125" style="710" customWidth="1"/>
    <col min="10755" max="10755" width="12" style="710" customWidth="1"/>
    <col min="10756" max="10756" width="10.42578125" style="710" customWidth="1"/>
    <col min="10757" max="10757" width="16.5703125" style="710" customWidth="1"/>
    <col min="10758" max="10758" width="8.5703125" style="710" customWidth="1"/>
    <col min="10759" max="10759" width="16.140625" style="710" bestFit="1" customWidth="1"/>
    <col min="10760" max="10760" width="12.140625" style="710" customWidth="1"/>
    <col min="10761" max="10761" width="12.5703125" style="710" customWidth="1"/>
    <col min="10762" max="10763" width="15.7109375" style="710" customWidth="1"/>
    <col min="10764" max="10764" width="11.7109375" style="710" customWidth="1"/>
    <col min="10765" max="10765" width="14.28515625" style="710" customWidth="1"/>
    <col min="10766" max="10766" width="15.5703125" style="710" customWidth="1"/>
    <col min="10767" max="11008" width="9.140625" style="710"/>
    <col min="11009" max="11009" width="5" style="710" customWidth="1"/>
    <col min="11010" max="11010" width="21.5703125" style="710" customWidth="1"/>
    <col min="11011" max="11011" width="12" style="710" customWidth="1"/>
    <col min="11012" max="11012" width="10.42578125" style="710" customWidth="1"/>
    <col min="11013" max="11013" width="16.5703125" style="710" customWidth="1"/>
    <col min="11014" max="11014" width="8.5703125" style="710" customWidth="1"/>
    <col min="11015" max="11015" width="16.140625" style="710" bestFit="1" customWidth="1"/>
    <col min="11016" max="11016" width="12.140625" style="710" customWidth="1"/>
    <col min="11017" max="11017" width="12.5703125" style="710" customWidth="1"/>
    <col min="11018" max="11019" width="15.7109375" style="710" customWidth="1"/>
    <col min="11020" max="11020" width="11.7109375" style="710" customWidth="1"/>
    <col min="11021" max="11021" width="14.28515625" style="710" customWidth="1"/>
    <col min="11022" max="11022" width="15.5703125" style="710" customWidth="1"/>
    <col min="11023" max="11264" width="9.140625" style="710"/>
    <col min="11265" max="11265" width="5" style="710" customWidth="1"/>
    <col min="11266" max="11266" width="21.5703125" style="710" customWidth="1"/>
    <col min="11267" max="11267" width="12" style="710" customWidth="1"/>
    <col min="11268" max="11268" width="10.42578125" style="710" customWidth="1"/>
    <col min="11269" max="11269" width="16.5703125" style="710" customWidth="1"/>
    <col min="11270" max="11270" width="8.5703125" style="710" customWidth="1"/>
    <col min="11271" max="11271" width="16.140625" style="710" bestFit="1" customWidth="1"/>
    <col min="11272" max="11272" width="12.140625" style="710" customWidth="1"/>
    <col min="11273" max="11273" width="12.5703125" style="710" customWidth="1"/>
    <col min="11274" max="11275" width="15.7109375" style="710" customWidth="1"/>
    <col min="11276" max="11276" width="11.7109375" style="710" customWidth="1"/>
    <col min="11277" max="11277" width="14.28515625" style="710" customWidth="1"/>
    <col min="11278" max="11278" width="15.5703125" style="710" customWidth="1"/>
    <col min="11279" max="11520" width="9.140625" style="710"/>
    <col min="11521" max="11521" width="5" style="710" customWidth="1"/>
    <col min="11522" max="11522" width="21.5703125" style="710" customWidth="1"/>
    <col min="11523" max="11523" width="12" style="710" customWidth="1"/>
    <col min="11524" max="11524" width="10.42578125" style="710" customWidth="1"/>
    <col min="11525" max="11525" width="16.5703125" style="710" customWidth="1"/>
    <col min="11526" max="11526" width="8.5703125" style="710" customWidth="1"/>
    <col min="11527" max="11527" width="16.140625" style="710" bestFit="1" customWidth="1"/>
    <col min="11528" max="11528" width="12.140625" style="710" customWidth="1"/>
    <col min="11529" max="11529" width="12.5703125" style="710" customWidth="1"/>
    <col min="11530" max="11531" width="15.7109375" style="710" customWidth="1"/>
    <col min="11532" max="11532" width="11.7109375" style="710" customWidth="1"/>
    <col min="11533" max="11533" width="14.28515625" style="710" customWidth="1"/>
    <col min="11534" max="11534" width="15.5703125" style="710" customWidth="1"/>
    <col min="11535" max="11776" width="9.140625" style="710"/>
    <col min="11777" max="11777" width="5" style="710" customWidth="1"/>
    <col min="11778" max="11778" width="21.5703125" style="710" customWidth="1"/>
    <col min="11779" max="11779" width="12" style="710" customWidth="1"/>
    <col min="11780" max="11780" width="10.42578125" style="710" customWidth="1"/>
    <col min="11781" max="11781" width="16.5703125" style="710" customWidth="1"/>
    <col min="11782" max="11782" width="8.5703125" style="710" customWidth="1"/>
    <col min="11783" max="11783" width="16.140625" style="710" bestFit="1" customWidth="1"/>
    <col min="11784" max="11784" width="12.140625" style="710" customWidth="1"/>
    <col min="11785" max="11785" width="12.5703125" style="710" customWidth="1"/>
    <col min="11786" max="11787" width="15.7109375" style="710" customWidth="1"/>
    <col min="11788" max="11788" width="11.7109375" style="710" customWidth="1"/>
    <col min="11789" max="11789" width="14.28515625" style="710" customWidth="1"/>
    <col min="11790" max="11790" width="15.5703125" style="710" customWidth="1"/>
    <col min="11791" max="12032" width="9.140625" style="710"/>
    <col min="12033" max="12033" width="5" style="710" customWidth="1"/>
    <col min="12034" max="12034" width="21.5703125" style="710" customWidth="1"/>
    <col min="12035" max="12035" width="12" style="710" customWidth="1"/>
    <col min="12036" max="12036" width="10.42578125" style="710" customWidth="1"/>
    <col min="12037" max="12037" width="16.5703125" style="710" customWidth="1"/>
    <col min="12038" max="12038" width="8.5703125" style="710" customWidth="1"/>
    <col min="12039" max="12039" width="16.140625" style="710" bestFit="1" customWidth="1"/>
    <col min="12040" max="12040" width="12.140625" style="710" customWidth="1"/>
    <col min="12041" max="12041" width="12.5703125" style="710" customWidth="1"/>
    <col min="12042" max="12043" width="15.7109375" style="710" customWidth="1"/>
    <col min="12044" max="12044" width="11.7109375" style="710" customWidth="1"/>
    <col min="12045" max="12045" width="14.28515625" style="710" customWidth="1"/>
    <col min="12046" max="12046" width="15.5703125" style="710" customWidth="1"/>
    <col min="12047" max="12288" width="9.140625" style="710"/>
    <col min="12289" max="12289" width="5" style="710" customWidth="1"/>
    <col min="12290" max="12290" width="21.5703125" style="710" customWidth="1"/>
    <col min="12291" max="12291" width="12" style="710" customWidth="1"/>
    <col min="12292" max="12292" width="10.42578125" style="710" customWidth="1"/>
    <col min="12293" max="12293" width="16.5703125" style="710" customWidth="1"/>
    <col min="12294" max="12294" width="8.5703125" style="710" customWidth="1"/>
    <col min="12295" max="12295" width="16.140625" style="710" bestFit="1" customWidth="1"/>
    <col min="12296" max="12296" width="12.140625" style="710" customWidth="1"/>
    <col min="12297" max="12297" width="12.5703125" style="710" customWidth="1"/>
    <col min="12298" max="12299" width="15.7109375" style="710" customWidth="1"/>
    <col min="12300" max="12300" width="11.7109375" style="710" customWidth="1"/>
    <col min="12301" max="12301" width="14.28515625" style="710" customWidth="1"/>
    <col min="12302" max="12302" width="15.5703125" style="710" customWidth="1"/>
    <col min="12303" max="12544" width="9.140625" style="710"/>
    <col min="12545" max="12545" width="5" style="710" customWidth="1"/>
    <col min="12546" max="12546" width="21.5703125" style="710" customWidth="1"/>
    <col min="12547" max="12547" width="12" style="710" customWidth="1"/>
    <col min="12548" max="12548" width="10.42578125" style="710" customWidth="1"/>
    <col min="12549" max="12549" width="16.5703125" style="710" customWidth="1"/>
    <col min="12550" max="12550" width="8.5703125" style="710" customWidth="1"/>
    <col min="12551" max="12551" width="16.140625" style="710" bestFit="1" customWidth="1"/>
    <col min="12552" max="12552" width="12.140625" style="710" customWidth="1"/>
    <col min="12553" max="12553" width="12.5703125" style="710" customWidth="1"/>
    <col min="12554" max="12555" width="15.7109375" style="710" customWidth="1"/>
    <col min="12556" max="12556" width="11.7109375" style="710" customWidth="1"/>
    <col min="12557" max="12557" width="14.28515625" style="710" customWidth="1"/>
    <col min="12558" max="12558" width="15.5703125" style="710" customWidth="1"/>
    <col min="12559" max="12800" width="9.140625" style="710"/>
    <col min="12801" max="12801" width="5" style="710" customWidth="1"/>
    <col min="12802" max="12802" width="21.5703125" style="710" customWidth="1"/>
    <col min="12803" max="12803" width="12" style="710" customWidth="1"/>
    <col min="12804" max="12804" width="10.42578125" style="710" customWidth="1"/>
    <col min="12805" max="12805" width="16.5703125" style="710" customWidth="1"/>
    <col min="12806" max="12806" width="8.5703125" style="710" customWidth="1"/>
    <col min="12807" max="12807" width="16.140625" style="710" bestFit="1" customWidth="1"/>
    <col min="12808" max="12808" width="12.140625" style="710" customWidth="1"/>
    <col min="12809" max="12809" width="12.5703125" style="710" customWidth="1"/>
    <col min="12810" max="12811" width="15.7109375" style="710" customWidth="1"/>
    <col min="12812" max="12812" width="11.7109375" style="710" customWidth="1"/>
    <col min="12813" max="12813" width="14.28515625" style="710" customWidth="1"/>
    <col min="12814" max="12814" width="15.5703125" style="710" customWidth="1"/>
    <col min="12815" max="13056" width="9.140625" style="710"/>
    <col min="13057" max="13057" width="5" style="710" customWidth="1"/>
    <col min="13058" max="13058" width="21.5703125" style="710" customWidth="1"/>
    <col min="13059" max="13059" width="12" style="710" customWidth="1"/>
    <col min="13060" max="13060" width="10.42578125" style="710" customWidth="1"/>
    <col min="13061" max="13061" width="16.5703125" style="710" customWidth="1"/>
    <col min="13062" max="13062" width="8.5703125" style="710" customWidth="1"/>
    <col min="13063" max="13063" width="16.140625" style="710" bestFit="1" customWidth="1"/>
    <col min="13064" max="13064" width="12.140625" style="710" customWidth="1"/>
    <col min="13065" max="13065" width="12.5703125" style="710" customWidth="1"/>
    <col min="13066" max="13067" width="15.7109375" style="710" customWidth="1"/>
    <col min="13068" max="13068" width="11.7109375" style="710" customWidth="1"/>
    <col min="13069" max="13069" width="14.28515625" style="710" customWidth="1"/>
    <col min="13070" max="13070" width="15.5703125" style="710" customWidth="1"/>
    <col min="13071" max="13312" width="9.140625" style="710"/>
    <col min="13313" max="13313" width="5" style="710" customWidth="1"/>
    <col min="13314" max="13314" width="21.5703125" style="710" customWidth="1"/>
    <col min="13315" max="13315" width="12" style="710" customWidth="1"/>
    <col min="13316" max="13316" width="10.42578125" style="710" customWidth="1"/>
    <col min="13317" max="13317" width="16.5703125" style="710" customWidth="1"/>
    <col min="13318" max="13318" width="8.5703125" style="710" customWidth="1"/>
    <col min="13319" max="13319" width="16.140625" style="710" bestFit="1" customWidth="1"/>
    <col min="13320" max="13320" width="12.140625" style="710" customWidth="1"/>
    <col min="13321" max="13321" width="12.5703125" style="710" customWidth="1"/>
    <col min="13322" max="13323" width="15.7109375" style="710" customWidth="1"/>
    <col min="13324" max="13324" width="11.7109375" style="710" customWidth="1"/>
    <col min="13325" max="13325" width="14.28515625" style="710" customWidth="1"/>
    <col min="13326" max="13326" width="15.5703125" style="710" customWidth="1"/>
    <col min="13327" max="13568" width="9.140625" style="710"/>
    <col min="13569" max="13569" width="5" style="710" customWidth="1"/>
    <col min="13570" max="13570" width="21.5703125" style="710" customWidth="1"/>
    <col min="13571" max="13571" width="12" style="710" customWidth="1"/>
    <col min="13572" max="13572" width="10.42578125" style="710" customWidth="1"/>
    <col min="13573" max="13573" width="16.5703125" style="710" customWidth="1"/>
    <col min="13574" max="13574" width="8.5703125" style="710" customWidth="1"/>
    <col min="13575" max="13575" width="16.140625" style="710" bestFit="1" customWidth="1"/>
    <col min="13576" max="13576" width="12.140625" style="710" customWidth="1"/>
    <col min="13577" max="13577" width="12.5703125" style="710" customWidth="1"/>
    <col min="13578" max="13579" width="15.7109375" style="710" customWidth="1"/>
    <col min="13580" max="13580" width="11.7109375" style="710" customWidth="1"/>
    <col min="13581" max="13581" width="14.28515625" style="710" customWidth="1"/>
    <col min="13582" max="13582" width="15.5703125" style="710" customWidth="1"/>
    <col min="13583" max="13824" width="9.140625" style="710"/>
    <col min="13825" max="13825" width="5" style="710" customWidth="1"/>
    <col min="13826" max="13826" width="21.5703125" style="710" customWidth="1"/>
    <col min="13827" max="13827" width="12" style="710" customWidth="1"/>
    <col min="13828" max="13828" width="10.42578125" style="710" customWidth="1"/>
    <col min="13829" max="13829" width="16.5703125" style="710" customWidth="1"/>
    <col min="13830" max="13830" width="8.5703125" style="710" customWidth="1"/>
    <col min="13831" max="13831" width="16.140625" style="710" bestFit="1" customWidth="1"/>
    <col min="13832" max="13832" width="12.140625" style="710" customWidth="1"/>
    <col min="13833" max="13833" width="12.5703125" style="710" customWidth="1"/>
    <col min="13834" max="13835" width="15.7109375" style="710" customWidth="1"/>
    <col min="13836" max="13836" width="11.7109375" style="710" customWidth="1"/>
    <col min="13837" max="13837" width="14.28515625" style="710" customWidth="1"/>
    <col min="13838" max="13838" width="15.5703125" style="710" customWidth="1"/>
    <col min="13839" max="14080" width="9.140625" style="710"/>
    <col min="14081" max="14081" width="5" style="710" customWidth="1"/>
    <col min="14082" max="14082" width="21.5703125" style="710" customWidth="1"/>
    <col min="14083" max="14083" width="12" style="710" customWidth="1"/>
    <col min="14084" max="14084" width="10.42578125" style="710" customWidth="1"/>
    <col min="14085" max="14085" width="16.5703125" style="710" customWidth="1"/>
    <col min="14086" max="14086" width="8.5703125" style="710" customWidth="1"/>
    <col min="14087" max="14087" width="16.140625" style="710" bestFit="1" customWidth="1"/>
    <col min="14088" max="14088" width="12.140625" style="710" customWidth="1"/>
    <col min="14089" max="14089" width="12.5703125" style="710" customWidth="1"/>
    <col min="14090" max="14091" width="15.7109375" style="710" customWidth="1"/>
    <col min="14092" max="14092" width="11.7109375" style="710" customWidth="1"/>
    <col min="14093" max="14093" width="14.28515625" style="710" customWidth="1"/>
    <col min="14094" max="14094" width="15.5703125" style="710" customWidth="1"/>
    <col min="14095" max="14336" width="9.140625" style="710"/>
    <col min="14337" max="14337" width="5" style="710" customWidth="1"/>
    <col min="14338" max="14338" width="21.5703125" style="710" customWidth="1"/>
    <col min="14339" max="14339" width="12" style="710" customWidth="1"/>
    <col min="14340" max="14340" width="10.42578125" style="710" customWidth="1"/>
    <col min="14341" max="14341" width="16.5703125" style="710" customWidth="1"/>
    <col min="14342" max="14342" width="8.5703125" style="710" customWidth="1"/>
    <col min="14343" max="14343" width="16.140625" style="710" bestFit="1" customWidth="1"/>
    <col min="14344" max="14344" width="12.140625" style="710" customWidth="1"/>
    <col min="14345" max="14345" width="12.5703125" style="710" customWidth="1"/>
    <col min="14346" max="14347" width="15.7109375" style="710" customWidth="1"/>
    <col min="14348" max="14348" width="11.7109375" style="710" customWidth="1"/>
    <col min="14349" max="14349" width="14.28515625" style="710" customWidth="1"/>
    <col min="14350" max="14350" width="15.5703125" style="710" customWidth="1"/>
    <col min="14351" max="14592" width="9.140625" style="710"/>
    <col min="14593" max="14593" width="5" style="710" customWidth="1"/>
    <col min="14594" max="14594" width="21.5703125" style="710" customWidth="1"/>
    <col min="14595" max="14595" width="12" style="710" customWidth="1"/>
    <col min="14596" max="14596" width="10.42578125" style="710" customWidth="1"/>
    <col min="14597" max="14597" width="16.5703125" style="710" customWidth="1"/>
    <col min="14598" max="14598" width="8.5703125" style="710" customWidth="1"/>
    <col min="14599" max="14599" width="16.140625" style="710" bestFit="1" customWidth="1"/>
    <col min="14600" max="14600" width="12.140625" style="710" customWidth="1"/>
    <col min="14601" max="14601" width="12.5703125" style="710" customWidth="1"/>
    <col min="14602" max="14603" width="15.7109375" style="710" customWidth="1"/>
    <col min="14604" max="14604" width="11.7109375" style="710" customWidth="1"/>
    <col min="14605" max="14605" width="14.28515625" style="710" customWidth="1"/>
    <col min="14606" max="14606" width="15.5703125" style="710" customWidth="1"/>
    <col min="14607" max="14848" width="9.140625" style="710"/>
    <col min="14849" max="14849" width="5" style="710" customWidth="1"/>
    <col min="14850" max="14850" width="21.5703125" style="710" customWidth="1"/>
    <col min="14851" max="14851" width="12" style="710" customWidth="1"/>
    <col min="14852" max="14852" width="10.42578125" style="710" customWidth="1"/>
    <col min="14853" max="14853" width="16.5703125" style="710" customWidth="1"/>
    <col min="14854" max="14854" width="8.5703125" style="710" customWidth="1"/>
    <col min="14855" max="14855" width="16.140625" style="710" bestFit="1" customWidth="1"/>
    <col min="14856" max="14856" width="12.140625" style="710" customWidth="1"/>
    <col min="14857" max="14857" width="12.5703125" style="710" customWidth="1"/>
    <col min="14858" max="14859" width="15.7109375" style="710" customWidth="1"/>
    <col min="14860" max="14860" width="11.7109375" style="710" customWidth="1"/>
    <col min="14861" max="14861" width="14.28515625" style="710" customWidth="1"/>
    <col min="14862" max="14862" width="15.5703125" style="710" customWidth="1"/>
    <col min="14863" max="15104" width="9.140625" style="710"/>
    <col min="15105" max="15105" width="5" style="710" customWidth="1"/>
    <col min="15106" max="15106" width="21.5703125" style="710" customWidth="1"/>
    <col min="15107" max="15107" width="12" style="710" customWidth="1"/>
    <col min="15108" max="15108" width="10.42578125" style="710" customWidth="1"/>
    <col min="15109" max="15109" width="16.5703125" style="710" customWidth="1"/>
    <col min="15110" max="15110" width="8.5703125" style="710" customWidth="1"/>
    <col min="15111" max="15111" width="16.140625" style="710" bestFit="1" customWidth="1"/>
    <col min="15112" max="15112" width="12.140625" style="710" customWidth="1"/>
    <col min="15113" max="15113" width="12.5703125" style="710" customWidth="1"/>
    <col min="15114" max="15115" width="15.7109375" style="710" customWidth="1"/>
    <col min="15116" max="15116" width="11.7109375" style="710" customWidth="1"/>
    <col min="15117" max="15117" width="14.28515625" style="710" customWidth="1"/>
    <col min="15118" max="15118" width="15.5703125" style="710" customWidth="1"/>
    <col min="15119" max="15360" width="9.140625" style="710"/>
    <col min="15361" max="15361" width="5" style="710" customWidth="1"/>
    <col min="15362" max="15362" width="21.5703125" style="710" customWidth="1"/>
    <col min="15363" max="15363" width="12" style="710" customWidth="1"/>
    <col min="15364" max="15364" width="10.42578125" style="710" customWidth="1"/>
    <col min="15365" max="15365" width="16.5703125" style="710" customWidth="1"/>
    <col min="15366" max="15366" width="8.5703125" style="710" customWidth="1"/>
    <col min="15367" max="15367" width="16.140625" style="710" bestFit="1" customWidth="1"/>
    <col min="15368" max="15368" width="12.140625" style="710" customWidth="1"/>
    <col min="15369" max="15369" width="12.5703125" style="710" customWidth="1"/>
    <col min="15370" max="15371" width="15.7109375" style="710" customWidth="1"/>
    <col min="15372" max="15372" width="11.7109375" style="710" customWidth="1"/>
    <col min="15373" max="15373" width="14.28515625" style="710" customWidth="1"/>
    <col min="15374" max="15374" width="15.5703125" style="710" customWidth="1"/>
    <col min="15375" max="15616" width="9.140625" style="710"/>
    <col min="15617" max="15617" width="5" style="710" customWidth="1"/>
    <col min="15618" max="15618" width="21.5703125" style="710" customWidth="1"/>
    <col min="15619" max="15619" width="12" style="710" customWidth="1"/>
    <col min="15620" max="15620" width="10.42578125" style="710" customWidth="1"/>
    <col min="15621" max="15621" width="16.5703125" style="710" customWidth="1"/>
    <col min="15622" max="15622" width="8.5703125" style="710" customWidth="1"/>
    <col min="15623" max="15623" width="16.140625" style="710" bestFit="1" customWidth="1"/>
    <col min="15624" max="15624" width="12.140625" style="710" customWidth="1"/>
    <col min="15625" max="15625" width="12.5703125" style="710" customWidth="1"/>
    <col min="15626" max="15627" width="15.7109375" style="710" customWidth="1"/>
    <col min="15628" max="15628" width="11.7109375" style="710" customWidth="1"/>
    <col min="15629" max="15629" width="14.28515625" style="710" customWidth="1"/>
    <col min="15630" max="15630" width="15.5703125" style="710" customWidth="1"/>
    <col min="15631" max="15872" width="9.140625" style="710"/>
    <col min="15873" max="15873" width="5" style="710" customWidth="1"/>
    <col min="15874" max="15874" width="21.5703125" style="710" customWidth="1"/>
    <col min="15875" max="15875" width="12" style="710" customWidth="1"/>
    <col min="15876" max="15876" width="10.42578125" style="710" customWidth="1"/>
    <col min="15877" max="15877" width="16.5703125" style="710" customWidth="1"/>
    <col min="15878" max="15878" width="8.5703125" style="710" customWidth="1"/>
    <col min="15879" max="15879" width="16.140625" style="710" bestFit="1" customWidth="1"/>
    <col min="15880" max="15880" width="12.140625" style="710" customWidth="1"/>
    <col min="15881" max="15881" width="12.5703125" style="710" customWidth="1"/>
    <col min="15882" max="15883" width="15.7109375" style="710" customWidth="1"/>
    <col min="15884" max="15884" width="11.7109375" style="710" customWidth="1"/>
    <col min="15885" max="15885" width="14.28515625" style="710" customWidth="1"/>
    <col min="15886" max="15886" width="15.5703125" style="710" customWidth="1"/>
    <col min="15887" max="16128" width="9.140625" style="710"/>
    <col min="16129" max="16129" width="5" style="710" customWidth="1"/>
    <col min="16130" max="16130" width="21.5703125" style="710" customWidth="1"/>
    <col min="16131" max="16131" width="12" style="710" customWidth="1"/>
    <col min="16132" max="16132" width="10.42578125" style="710" customWidth="1"/>
    <col min="16133" max="16133" width="16.5703125" style="710" customWidth="1"/>
    <col min="16134" max="16134" width="8.5703125" style="710" customWidth="1"/>
    <col min="16135" max="16135" width="16.140625" style="710" bestFit="1" customWidth="1"/>
    <col min="16136" max="16136" width="12.140625" style="710" customWidth="1"/>
    <col min="16137" max="16137" width="12.5703125" style="710" customWidth="1"/>
    <col min="16138" max="16139" width="15.7109375" style="710" customWidth="1"/>
    <col min="16140" max="16140" width="11.7109375" style="710" customWidth="1"/>
    <col min="16141" max="16141" width="14.28515625" style="710" customWidth="1"/>
    <col min="16142" max="16142" width="15.5703125" style="710" customWidth="1"/>
    <col min="16143" max="16384" width="9.140625" style="710"/>
  </cols>
  <sheetData>
    <row r="1" spans="1:15">
      <c r="A1" s="709"/>
      <c r="M1" s="711"/>
    </row>
    <row r="2" spans="1:15">
      <c r="A2" s="1443"/>
      <c r="B2" s="1443"/>
      <c r="C2" s="1443"/>
      <c r="D2" s="1443"/>
      <c r="E2" s="1443"/>
      <c r="F2" s="1443"/>
      <c r="G2" s="1443"/>
      <c r="H2" s="1443"/>
      <c r="I2" s="1443"/>
      <c r="J2" s="1443"/>
      <c r="K2" s="1443"/>
      <c r="L2" s="1443"/>
      <c r="M2" s="1443"/>
      <c r="O2" s="709"/>
    </row>
    <row r="3" spans="1:15">
      <c r="A3" s="712"/>
      <c r="B3" s="712"/>
      <c r="C3" s="712"/>
      <c r="D3" s="712"/>
      <c r="E3" s="712"/>
      <c r="F3" s="712"/>
      <c r="G3" s="712"/>
      <c r="H3" s="712"/>
      <c r="I3" s="712"/>
      <c r="J3" s="712"/>
      <c r="K3" s="712"/>
      <c r="L3" s="712"/>
      <c r="M3" s="712"/>
    </row>
    <row r="4" spans="1:15">
      <c r="A4" s="1444" t="s">
        <v>772</v>
      </c>
      <c r="B4" s="1444"/>
      <c r="C4" s="1444"/>
      <c r="D4" s="1444"/>
      <c r="E4" s="1444"/>
      <c r="F4" s="1444"/>
      <c r="G4" s="1444"/>
      <c r="H4" s="1444"/>
      <c r="I4" s="1444"/>
      <c r="J4" s="1444"/>
      <c r="K4" s="1444"/>
      <c r="L4" s="1444"/>
      <c r="M4" s="1444"/>
    </row>
    <row r="5" spans="1:15" ht="13.5" thickBot="1">
      <c r="D5" s="711"/>
      <c r="L5" s="714" t="s">
        <v>1</v>
      </c>
      <c r="M5" s="714"/>
    </row>
    <row r="6" spans="1:15" ht="25.5" customHeight="1">
      <c r="A6" s="715"/>
      <c r="B6" s="716"/>
      <c r="C6" s="1445" t="s">
        <v>544</v>
      </c>
      <c r="D6" s="1446"/>
      <c r="E6" s="1447"/>
      <c r="F6" s="1448" t="s">
        <v>543</v>
      </c>
      <c r="G6" s="1448"/>
      <c r="H6" s="1449" t="s">
        <v>542</v>
      </c>
      <c r="I6" s="1449" t="s">
        <v>541</v>
      </c>
      <c r="J6" s="1449" t="s">
        <v>540</v>
      </c>
      <c r="K6" s="1449" t="s">
        <v>539</v>
      </c>
      <c r="L6" s="1449" t="s">
        <v>538</v>
      </c>
      <c r="M6" s="1450" t="s">
        <v>537</v>
      </c>
    </row>
    <row r="7" spans="1:15" ht="25.5" customHeight="1">
      <c r="A7" s="1434" t="s">
        <v>536</v>
      </c>
      <c r="B7" s="1436" t="s">
        <v>29</v>
      </c>
      <c r="C7" s="1438" t="s">
        <v>535</v>
      </c>
      <c r="D7" s="1439"/>
      <c r="E7" s="1440" t="s">
        <v>534</v>
      </c>
      <c r="F7" s="1440" t="s">
        <v>533</v>
      </c>
      <c r="G7" s="1440" t="s">
        <v>532</v>
      </c>
      <c r="H7" s="1442"/>
      <c r="I7" s="1442"/>
      <c r="J7" s="1442"/>
      <c r="K7" s="1442"/>
      <c r="L7" s="1442"/>
      <c r="M7" s="1451"/>
    </row>
    <row r="8" spans="1:15" ht="51" customHeight="1" thickBot="1">
      <c r="A8" s="1435"/>
      <c r="B8" s="1437"/>
      <c r="C8" s="717" t="s">
        <v>531</v>
      </c>
      <c r="D8" s="718" t="s">
        <v>530</v>
      </c>
      <c r="E8" s="1441"/>
      <c r="F8" s="1442"/>
      <c r="G8" s="1442"/>
      <c r="H8" s="1442"/>
      <c r="I8" s="1442"/>
      <c r="J8" s="1442"/>
      <c r="K8" s="1441"/>
      <c r="L8" s="1442"/>
      <c r="M8" s="1452"/>
    </row>
    <row r="9" spans="1:15" s="723" customFormat="1" ht="28.5" customHeight="1" thickBot="1">
      <c r="A9" s="719">
        <v>1</v>
      </c>
      <c r="B9" s="720">
        <v>2</v>
      </c>
      <c r="C9" s="720">
        <v>3</v>
      </c>
      <c r="D9" s="721">
        <v>4</v>
      </c>
      <c r="E9" s="721">
        <v>5</v>
      </c>
      <c r="F9" s="721">
        <v>6</v>
      </c>
      <c r="G9" s="720">
        <v>7</v>
      </c>
      <c r="H9" s="721">
        <v>8</v>
      </c>
      <c r="I9" s="721">
        <v>9</v>
      </c>
      <c r="J9" s="721" t="s">
        <v>529</v>
      </c>
      <c r="K9" s="720">
        <v>11</v>
      </c>
      <c r="L9" s="721">
        <v>12</v>
      </c>
      <c r="M9" s="722" t="s">
        <v>528</v>
      </c>
    </row>
    <row r="10" spans="1:15" ht="13.5" thickBot="1">
      <c r="A10" s="724" t="s">
        <v>527</v>
      </c>
      <c r="B10" s="725"/>
      <c r="C10" s="725"/>
      <c r="D10" s="725"/>
      <c r="E10" s="725"/>
      <c r="F10" s="725"/>
      <c r="G10" s="725"/>
      <c r="H10" s="725"/>
      <c r="I10" s="725"/>
      <c r="J10" s="725"/>
      <c r="K10" s="725"/>
      <c r="L10" s="725"/>
      <c r="M10" s="726"/>
    </row>
    <row r="11" spans="1:15" ht="25.5">
      <c r="A11" s="727">
        <v>1</v>
      </c>
      <c r="B11" s="728" t="s">
        <v>526</v>
      </c>
      <c r="C11" s="729">
        <v>1695917</v>
      </c>
      <c r="D11" s="730">
        <v>138</v>
      </c>
      <c r="E11" s="731">
        <v>0</v>
      </c>
      <c r="F11" s="730">
        <v>2389</v>
      </c>
      <c r="G11" s="731">
        <v>0</v>
      </c>
      <c r="H11" s="730">
        <v>5115085</v>
      </c>
      <c r="I11" s="730">
        <v>18652</v>
      </c>
      <c r="J11" s="729">
        <v>6832181</v>
      </c>
      <c r="K11" s="730">
        <v>974</v>
      </c>
      <c r="L11" s="731"/>
      <c r="M11" s="732"/>
    </row>
    <row r="12" spans="1:15">
      <c r="A12" s="733">
        <v>2</v>
      </c>
      <c r="B12" s="734" t="s">
        <v>522</v>
      </c>
      <c r="C12" s="735">
        <v>20861568</v>
      </c>
      <c r="D12" s="736">
        <v>37495</v>
      </c>
      <c r="E12" s="737">
        <v>0</v>
      </c>
      <c r="F12" s="736">
        <v>153332</v>
      </c>
      <c r="G12" s="737">
        <v>0</v>
      </c>
      <c r="H12" s="736">
        <v>346848</v>
      </c>
      <c r="I12" s="736">
        <v>1966428</v>
      </c>
      <c r="J12" s="735">
        <v>23365671</v>
      </c>
      <c r="K12" s="736">
        <v>30177</v>
      </c>
      <c r="L12" s="736">
        <v>72901</v>
      </c>
      <c r="M12" s="738">
        <f t="shared" ref="M12:M15" si="0">L12/(J12-K12)</f>
        <v>3.1240392853907444E-3</v>
      </c>
      <c r="O12" s="739"/>
    </row>
    <row r="13" spans="1:15">
      <c r="A13" s="733">
        <v>3</v>
      </c>
      <c r="B13" s="734" t="s">
        <v>521</v>
      </c>
      <c r="C13" s="735">
        <v>404846</v>
      </c>
      <c r="D13" s="736">
        <v>4091</v>
      </c>
      <c r="E13" s="737">
        <v>0</v>
      </c>
      <c r="F13" s="736">
        <v>5309</v>
      </c>
      <c r="G13" s="737">
        <v>0</v>
      </c>
      <c r="H13" s="736">
        <v>517</v>
      </c>
      <c r="I13" s="736">
        <v>37375</v>
      </c>
      <c r="J13" s="735">
        <v>452138</v>
      </c>
      <c r="K13" s="736">
        <v>700</v>
      </c>
      <c r="L13" s="736">
        <v>23711</v>
      </c>
      <c r="M13" s="738">
        <f t="shared" si="0"/>
        <v>5.252327008359952E-2</v>
      </c>
      <c r="O13" s="739"/>
    </row>
    <row r="14" spans="1:15">
      <c r="A14" s="733">
        <v>4</v>
      </c>
      <c r="B14" s="734" t="s">
        <v>520</v>
      </c>
      <c r="C14" s="735">
        <v>45622</v>
      </c>
      <c r="D14" s="736">
        <v>3898</v>
      </c>
      <c r="E14" s="736">
        <v>237243</v>
      </c>
      <c r="F14" s="736">
        <v>1200</v>
      </c>
      <c r="G14" s="736">
        <v>7344</v>
      </c>
      <c r="H14" s="736">
        <v>962</v>
      </c>
      <c r="I14" s="736">
        <v>9367</v>
      </c>
      <c r="J14" s="735">
        <v>298292</v>
      </c>
      <c r="K14" s="736">
        <v>127</v>
      </c>
      <c r="L14" s="736">
        <v>86725</v>
      </c>
      <c r="M14" s="738">
        <f t="shared" si="0"/>
        <v>0.29086244193651167</v>
      </c>
      <c r="O14" s="739"/>
    </row>
    <row r="15" spans="1:15">
      <c r="A15" s="733">
        <v>5</v>
      </c>
      <c r="B15" s="734" t="s">
        <v>519</v>
      </c>
      <c r="C15" s="735">
        <v>0</v>
      </c>
      <c r="D15" s="736">
        <v>0</v>
      </c>
      <c r="E15" s="736">
        <v>121587</v>
      </c>
      <c r="F15" s="736">
        <v>0</v>
      </c>
      <c r="G15" s="736">
        <v>5080</v>
      </c>
      <c r="H15" s="736">
        <v>2878</v>
      </c>
      <c r="I15" s="736">
        <v>882</v>
      </c>
      <c r="J15" s="735">
        <v>125347</v>
      </c>
      <c r="K15" s="736">
        <v>388</v>
      </c>
      <c r="L15" s="736">
        <v>62377</v>
      </c>
      <c r="M15" s="738">
        <f t="shared" si="0"/>
        <v>0.49917973095175217</v>
      </c>
      <c r="O15" s="739"/>
    </row>
    <row r="16" spans="1:15" ht="13.5" thickBot="1">
      <c r="A16" s="740">
        <v>6</v>
      </c>
      <c r="B16" s="741" t="s">
        <v>518</v>
      </c>
      <c r="C16" s="742">
        <v>0</v>
      </c>
      <c r="D16" s="743">
        <v>0</v>
      </c>
      <c r="E16" s="743">
        <v>197490</v>
      </c>
      <c r="F16" s="743">
        <v>0</v>
      </c>
      <c r="G16" s="743">
        <v>10573</v>
      </c>
      <c r="H16" s="743">
        <v>17943</v>
      </c>
      <c r="I16" s="743">
        <v>947</v>
      </c>
      <c r="J16" s="742">
        <v>216380</v>
      </c>
      <c r="K16" s="743">
        <v>77</v>
      </c>
      <c r="L16" s="743">
        <v>197895</v>
      </c>
      <c r="M16" s="738">
        <f>L16/(J16-K16)</f>
        <v>0.91489715815314632</v>
      </c>
      <c r="O16" s="739"/>
    </row>
    <row r="17" spans="1:13" s="747" customFormat="1" ht="26.25" thickBot="1">
      <c r="A17" s="744" t="s">
        <v>5</v>
      </c>
      <c r="B17" s="745" t="s">
        <v>525</v>
      </c>
      <c r="C17" s="746">
        <f>SUM(C11:C16)</f>
        <v>23007953</v>
      </c>
      <c r="D17" s="746">
        <f t="shared" ref="D17:L17" si="1">SUM(D11:D16)</f>
        <v>45622</v>
      </c>
      <c r="E17" s="746">
        <f>SUM(E14:E16)</f>
        <v>556320</v>
      </c>
      <c r="F17" s="746">
        <f>SUM(F11:F16)</f>
        <v>162230</v>
      </c>
      <c r="G17" s="746">
        <f>SUM(G11:G16)</f>
        <v>22997</v>
      </c>
      <c r="H17" s="746">
        <f>SUM(H11:H16)</f>
        <v>5484233</v>
      </c>
      <c r="I17" s="746">
        <f t="shared" si="1"/>
        <v>2033651</v>
      </c>
      <c r="J17" s="746">
        <f t="shared" si="1"/>
        <v>31290009</v>
      </c>
      <c r="K17" s="746">
        <f>SUM(K11:K16)</f>
        <v>32443</v>
      </c>
      <c r="L17" s="746">
        <f t="shared" si="1"/>
        <v>443609</v>
      </c>
      <c r="M17" s="738">
        <f>L17/(J17-K17)</f>
        <v>1.4192051933922175E-2</v>
      </c>
    </row>
    <row r="18" spans="1:13" s="747" customFormat="1" ht="13.5" thickBot="1">
      <c r="A18" s="748"/>
      <c r="B18" s="749"/>
      <c r="C18" s="749"/>
      <c r="D18" s="750"/>
      <c r="E18" s="750"/>
      <c r="F18" s="750"/>
      <c r="G18" s="750"/>
      <c r="H18" s="750"/>
      <c r="I18" s="750"/>
      <c r="J18" s="750"/>
      <c r="K18" s="750"/>
      <c r="L18" s="750"/>
      <c r="M18" s="751"/>
    </row>
    <row r="19" spans="1:13">
      <c r="A19" s="752" t="s">
        <v>524</v>
      </c>
      <c r="B19" s="753"/>
      <c r="C19" s="753"/>
      <c r="D19" s="754"/>
      <c r="E19" s="754"/>
      <c r="F19" s="754"/>
      <c r="G19" s="754"/>
      <c r="H19" s="754"/>
      <c r="I19" s="754"/>
      <c r="J19" s="754"/>
      <c r="K19" s="754"/>
      <c r="L19" s="754"/>
      <c r="M19" s="755"/>
    </row>
    <row r="20" spans="1:13" s="747" customFormat="1">
      <c r="A20" s="756"/>
      <c r="B20" s="757" t="s">
        <v>523</v>
      </c>
      <c r="C20" s="757"/>
      <c r="D20" s="758"/>
      <c r="E20" s="759"/>
      <c r="F20" s="758"/>
      <c r="G20" s="759"/>
      <c r="H20" s="758"/>
      <c r="I20" s="758"/>
      <c r="J20" s="758"/>
      <c r="K20" s="758"/>
      <c r="L20" s="758"/>
      <c r="M20" s="760"/>
    </row>
    <row r="21" spans="1:13" s="747" customFormat="1">
      <c r="A21" s="733">
        <v>8</v>
      </c>
      <c r="B21" s="734" t="s">
        <v>522</v>
      </c>
      <c r="C21" s="757"/>
      <c r="D21" s="758"/>
      <c r="E21" s="761"/>
      <c r="F21" s="758"/>
      <c r="G21" s="761"/>
      <c r="H21" s="758"/>
      <c r="I21" s="758"/>
      <c r="J21" s="758"/>
      <c r="K21" s="758"/>
      <c r="L21" s="758"/>
      <c r="M21" s="760"/>
    </row>
    <row r="22" spans="1:13">
      <c r="A22" s="733">
        <v>9</v>
      </c>
      <c r="B22" s="734" t="s">
        <v>521</v>
      </c>
      <c r="C22" s="734"/>
      <c r="D22" s="762"/>
      <c r="E22" s="761"/>
      <c r="F22" s="762"/>
      <c r="G22" s="763"/>
      <c r="H22" s="762"/>
      <c r="I22" s="762"/>
      <c r="J22" s="762"/>
      <c r="K22" s="762"/>
      <c r="L22" s="762"/>
      <c r="M22" s="764"/>
    </row>
    <row r="23" spans="1:13">
      <c r="A23" s="733">
        <v>10</v>
      </c>
      <c r="B23" s="734" t="s">
        <v>520</v>
      </c>
      <c r="C23" s="734"/>
      <c r="D23" s="762"/>
      <c r="E23" s="759"/>
      <c r="F23" s="762"/>
      <c r="G23" s="765"/>
      <c r="H23" s="762"/>
      <c r="I23" s="762"/>
      <c r="J23" s="762"/>
      <c r="K23" s="762"/>
      <c r="L23" s="762"/>
      <c r="M23" s="764"/>
    </row>
    <row r="24" spans="1:13">
      <c r="A24" s="733">
        <v>11</v>
      </c>
      <c r="B24" s="734" t="s">
        <v>519</v>
      </c>
      <c r="C24" s="734"/>
      <c r="D24" s="762"/>
      <c r="E24" s="762"/>
      <c r="F24" s="762"/>
      <c r="G24" s="762"/>
      <c r="H24" s="762"/>
      <c r="I24" s="762"/>
      <c r="J24" s="762"/>
      <c r="K24" s="762"/>
      <c r="L24" s="762"/>
      <c r="M24" s="764"/>
    </row>
    <row r="25" spans="1:13" ht="13.5" thickBot="1">
      <c r="A25" s="740">
        <v>12</v>
      </c>
      <c r="B25" s="741" t="s">
        <v>518</v>
      </c>
      <c r="C25" s="741"/>
      <c r="D25" s="766"/>
      <c r="E25" s="766"/>
      <c r="F25" s="766"/>
      <c r="G25" s="766"/>
      <c r="H25" s="766"/>
      <c r="I25" s="766"/>
      <c r="J25" s="766"/>
      <c r="K25" s="766"/>
      <c r="L25" s="766"/>
      <c r="M25" s="767"/>
    </row>
    <row r="26" spans="1:13" s="747" customFormat="1" ht="13.5" thickBot="1">
      <c r="A26" s="768">
        <v>13</v>
      </c>
      <c r="B26" s="769" t="s">
        <v>517</v>
      </c>
      <c r="C26" s="769">
        <v>0</v>
      </c>
      <c r="D26" s="770">
        <v>0</v>
      </c>
      <c r="E26" s="770">
        <v>0</v>
      </c>
      <c r="F26" s="770">
        <v>0</v>
      </c>
      <c r="G26" s="770">
        <v>0</v>
      </c>
      <c r="H26" s="770">
        <v>0</v>
      </c>
      <c r="I26" s="770">
        <v>0</v>
      </c>
      <c r="J26" s="770">
        <v>0</v>
      </c>
      <c r="K26" s="770">
        <v>0</v>
      </c>
      <c r="L26" s="770">
        <v>0</v>
      </c>
      <c r="M26" s="771">
        <v>0</v>
      </c>
    </row>
    <row r="27" spans="1:13" s="747" customFormat="1">
      <c r="A27" s="772"/>
      <c r="B27" s="773" t="s">
        <v>523</v>
      </c>
      <c r="C27" s="773"/>
      <c r="D27" s="774"/>
      <c r="E27" s="775"/>
      <c r="F27" s="774"/>
      <c r="G27" s="775"/>
      <c r="H27" s="774"/>
      <c r="I27" s="774"/>
      <c r="J27" s="774"/>
      <c r="K27" s="774"/>
      <c r="L27" s="774"/>
      <c r="M27" s="776"/>
    </row>
    <row r="28" spans="1:13" s="747" customFormat="1">
      <c r="A28" s="733">
        <v>14</v>
      </c>
      <c r="B28" s="734" t="s">
        <v>522</v>
      </c>
      <c r="C28" s="757"/>
      <c r="D28" s="758"/>
      <c r="E28" s="761"/>
      <c r="F28" s="758"/>
      <c r="G28" s="761"/>
      <c r="H28" s="758"/>
      <c r="I28" s="758"/>
      <c r="J28" s="758"/>
      <c r="K28" s="758"/>
      <c r="L28" s="758"/>
      <c r="M28" s="760"/>
    </row>
    <row r="29" spans="1:13">
      <c r="A29" s="733">
        <v>15</v>
      </c>
      <c r="B29" s="734" t="s">
        <v>521</v>
      </c>
      <c r="C29" s="734"/>
      <c r="D29" s="762"/>
      <c r="E29" s="761"/>
      <c r="F29" s="762"/>
      <c r="G29" s="763"/>
      <c r="H29" s="762"/>
      <c r="I29" s="762"/>
      <c r="J29" s="762"/>
      <c r="K29" s="762"/>
      <c r="L29" s="762"/>
      <c r="M29" s="764"/>
    </row>
    <row r="30" spans="1:13">
      <c r="A30" s="733">
        <v>16</v>
      </c>
      <c r="B30" s="734" t="s">
        <v>520</v>
      </c>
      <c r="C30" s="734"/>
      <c r="D30" s="762"/>
      <c r="E30" s="759"/>
      <c r="F30" s="762"/>
      <c r="G30" s="765"/>
      <c r="H30" s="762"/>
      <c r="I30" s="762"/>
      <c r="J30" s="762"/>
      <c r="K30" s="762"/>
      <c r="L30" s="762"/>
      <c r="M30" s="764"/>
    </row>
    <row r="31" spans="1:13">
      <c r="A31" s="733">
        <v>17</v>
      </c>
      <c r="B31" s="734" t="s">
        <v>519</v>
      </c>
      <c r="C31" s="734"/>
      <c r="D31" s="762"/>
      <c r="E31" s="762"/>
      <c r="F31" s="762"/>
      <c r="G31" s="762"/>
      <c r="H31" s="762"/>
      <c r="I31" s="762"/>
      <c r="J31" s="762"/>
      <c r="K31" s="762"/>
      <c r="L31" s="762"/>
      <c r="M31" s="764"/>
    </row>
    <row r="32" spans="1:13" ht="13.5" thickBot="1">
      <c r="A32" s="740">
        <v>18</v>
      </c>
      <c r="B32" s="741" t="s">
        <v>518</v>
      </c>
      <c r="C32" s="741"/>
      <c r="D32" s="766"/>
      <c r="E32" s="766"/>
      <c r="F32" s="766"/>
      <c r="G32" s="766"/>
      <c r="H32" s="766"/>
      <c r="I32" s="766"/>
      <c r="J32" s="766"/>
      <c r="K32" s="766"/>
      <c r="L32" s="766"/>
      <c r="M32" s="767"/>
    </row>
    <row r="33" spans="1:13" s="747" customFormat="1" ht="13.5" thickBot="1">
      <c r="A33" s="768">
        <v>19</v>
      </c>
      <c r="B33" s="769" t="s">
        <v>517</v>
      </c>
      <c r="C33" s="769">
        <v>0</v>
      </c>
      <c r="D33" s="770">
        <v>0</v>
      </c>
      <c r="E33" s="770">
        <v>0</v>
      </c>
      <c r="F33" s="770">
        <v>0</v>
      </c>
      <c r="G33" s="770">
        <v>0</v>
      </c>
      <c r="H33" s="770">
        <v>0</v>
      </c>
      <c r="I33" s="770">
        <v>0</v>
      </c>
      <c r="J33" s="770">
        <v>0</v>
      </c>
      <c r="K33" s="770">
        <v>0</v>
      </c>
      <c r="L33" s="770">
        <v>0</v>
      </c>
      <c r="M33" s="771">
        <v>0</v>
      </c>
    </row>
    <row r="34" spans="1:13" s="747" customFormat="1" ht="13.5" thickBot="1">
      <c r="A34" s="777"/>
      <c r="B34" s="778" t="s">
        <v>193</v>
      </c>
      <c r="C34" s="778"/>
      <c r="D34" s="779"/>
      <c r="E34" s="780"/>
      <c r="F34" s="779"/>
      <c r="G34" s="780"/>
      <c r="H34" s="779"/>
      <c r="I34" s="779"/>
      <c r="J34" s="779"/>
      <c r="K34" s="779"/>
      <c r="L34" s="779"/>
      <c r="M34" s="781"/>
    </row>
    <row r="35" spans="1:13" s="747" customFormat="1" ht="25.5">
      <c r="A35" s="782" t="s">
        <v>9</v>
      </c>
      <c r="B35" s="783" t="s">
        <v>516</v>
      </c>
      <c r="C35" s="784">
        <v>0</v>
      </c>
      <c r="D35" s="784">
        <v>0</v>
      </c>
      <c r="E35" s="785">
        <v>0</v>
      </c>
      <c r="F35" s="784">
        <v>0</v>
      </c>
      <c r="G35" s="785">
        <v>0</v>
      </c>
      <c r="H35" s="784">
        <v>0</v>
      </c>
      <c r="I35" s="784">
        <v>0</v>
      </c>
      <c r="J35" s="784">
        <v>0</v>
      </c>
      <c r="K35" s="784">
        <v>0</v>
      </c>
      <c r="L35" s="784">
        <v>0</v>
      </c>
      <c r="M35" s="786">
        <v>0</v>
      </c>
    </row>
    <row r="36" spans="1:13" ht="13.5" thickBot="1">
      <c r="A36" s="787" t="s">
        <v>15</v>
      </c>
      <c r="B36" s="788" t="s">
        <v>515</v>
      </c>
      <c r="C36" s="789">
        <f>C17+C35</f>
        <v>23007953</v>
      </c>
      <c r="D36" s="789">
        <f t="shared" ref="D36:L36" si="2">D17+D35</f>
        <v>45622</v>
      </c>
      <c r="E36" s="789">
        <f t="shared" si="2"/>
        <v>556320</v>
      </c>
      <c r="F36" s="789">
        <f t="shared" si="2"/>
        <v>162230</v>
      </c>
      <c r="G36" s="789">
        <f t="shared" si="2"/>
        <v>22997</v>
      </c>
      <c r="H36" s="789">
        <f t="shared" si="2"/>
        <v>5484233</v>
      </c>
      <c r="I36" s="789">
        <f t="shared" si="2"/>
        <v>2033651</v>
      </c>
      <c r="J36" s="789">
        <f t="shared" si="2"/>
        <v>31290009</v>
      </c>
      <c r="K36" s="789">
        <f t="shared" si="2"/>
        <v>32443</v>
      </c>
      <c r="L36" s="789">
        <f t="shared" si="2"/>
        <v>443609</v>
      </c>
      <c r="M36" s="738">
        <f>L17/(J17-K17)</f>
        <v>1.4192051933922175E-2</v>
      </c>
    </row>
    <row r="37" spans="1:13" ht="13.5" thickBot="1">
      <c r="A37" s="790"/>
      <c r="B37" s="791"/>
      <c r="C37" s="792"/>
      <c r="D37" s="792"/>
      <c r="E37" s="792"/>
      <c r="F37" s="792"/>
      <c r="G37" s="792"/>
      <c r="H37" s="792"/>
      <c r="I37" s="792"/>
      <c r="J37" s="792"/>
      <c r="K37" s="792"/>
      <c r="L37" s="792"/>
      <c r="M37" s="792"/>
    </row>
    <row r="38" spans="1:13">
      <c r="A38" s="1428" t="s">
        <v>514</v>
      </c>
      <c r="B38" s="1429"/>
      <c r="C38" s="1429"/>
      <c r="D38" s="1429"/>
      <c r="E38" s="1429"/>
      <c r="F38" s="1429"/>
      <c r="G38" s="1429"/>
      <c r="H38" s="1429"/>
      <c r="I38" s="1429"/>
      <c r="J38" s="1429"/>
      <c r="K38" s="1429"/>
      <c r="L38" s="1429"/>
      <c r="M38" s="1430"/>
    </row>
    <row r="39" spans="1:13" ht="19.5" customHeight="1" thickBot="1">
      <c r="A39" s="1431"/>
      <c r="B39" s="1432"/>
      <c r="C39" s="1432"/>
      <c r="D39" s="1432"/>
      <c r="E39" s="1432"/>
      <c r="F39" s="1432"/>
      <c r="G39" s="1432"/>
      <c r="H39" s="1432"/>
      <c r="I39" s="1432"/>
      <c r="J39" s="1432"/>
      <c r="K39" s="1432"/>
      <c r="L39" s="1432"/>
      <c r="M39" s="1433"/>
    </row>
    <row r="40" spans="1:13">
      <c r="A40" s="710" t="s">
        <v>773</v>
      </c>
    </row>
    <row r="43" spans="1:13">
      <c r="C43" s="793"/>
      <c r="D43" s="793"/>
      <c r="E43" s="793"/>
      <c r="F43" s="793"/>
      <c r="G43" s="793"/>
      <c r="H43" s="793"/>
      <c r="I43" s="793"/>
      <c r="J43" s="793"/>
      <c r="K43" s="793"/>
      <c r="L43" s="793"/>
      <c r="M43" s="793"/>
    </row>
  </sheetData>
  <mergeCells count="17">
    <mergeCell ref="A2:M2"/>
    <mergeCell ref="A4:M4"/>
    <mergeCell ref="C6:E6"/>
    <mergeCell ref="F6:G6"/>
    <mergeCell ref="H6:H8"/>
    <mergeCell ref="I6:I8"/>
    <mergeCell ref="J6:J8"/>
    <mergeCell ref="K6:K8"/>
    <mergeCell ref="L6:L8"/>
    <mergeCell ref="M6:M8"/>
    <mergeCell ref="A38:M39"/>
    <mergeCell ref="A7:A8"/>
    <mergeCell ref="B7:B8"/>
    <mergeCell ref="C7:D7"/>
    <mergeCell ref="E7:E8"/>
    <mergeCell ref="F7:F8"/>
    <mergeCell ref="G7:G8"/>
  </mergeCells>
  <pageMargins left="0.51181102362204722" right="0.51181102362204722" top="0.74803149606299213" bottom="0.74803149606299213" header="0.31496062992125984" footer="0.31496062992125984"/>
  <pageSetup paperSize="9" scale="62" orientation="landscape"/>
  <headerFooter>
    <oddHeader>&amp;L&amp;"Tahoma,Bold"Уни Банка АД Скопје&amp;R&amp;"Tahoma,Bold"Образец КАО</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zoomScaleSheetLayoutView="100" workbookViewId="0">
      <selection activeCell="G25" sqref="G25"/>
    </sheetView>
  </sheetViews>
  <sheetFormatPr defaultRowHeight="15"/>
  <cols>
    <col min="1" max="1" width="9.140625" style="1099"/>
    <col min="2" max="2" width="32.140625" style="1099" customWidth="1"/>
    <col min="3" max="3" width="14.42578125" style="1099" customWidth="1"/>
    <col min="4" max="4" width="23.7109375" style="1099" customWidth="1"/>
    <col min="5" max="5" width="19.85546875" style="1099" customWidth="1"/>
    <col min="6" max="6" width="31" style="1099" customWidth="1"/>
    <col min="7" max="7" width="17.85546875" style="1099" customWidth="1"/>
    <col min="8" max="8" width="20.28515625" style="1099" customWidth="1"/>
    <col min="9" max="16384" width="9.140625" style="1099"/>
  </cols>
  <sheetData>
    <row r="1" spans="1:8" s="1168" customFormat="1" ht="15.75"/>
    <row r="2" spans="1:8" s="1168" customFormat="1" ht="18.75" customHeight="1">
      <c r="A2" s="1169" t="s">
        <v>970</v>
      </c>
    </row>
    <row r="3" spans="1:8" s="1168" customFormat="1" ht="22.5" customHeight="1" thickBot="1">
      <c r="A3" s="1169" t="s">
        <v>642</v>
      </c>
      <c r="G3" s="1168" t="s">
        <v>1</v>
      </c>
    </row>
    <row r="4" spans="1:8" s="1168" customFormat="1" ht="65.25" customHeight="1" thickBot="1">
      <c r="A4" s="1473" t="s">
        <v>0</v>
      </c>
      <c r="B4" s="1473" t="s">
        <v>29</v>
      </c>
      <c r="C4" s="1476" t="s">
        <v>971</v>
      </c>
      <c r="D4" s="1477"/>
      <c r="E4" s="1453" t="s">
        <v>556</v>
      </c>
      <c r="F4" s="1454"/>
      <c r="G4" s="1453" t="s">
        <v>555</v>
      </c>
      <c r="H4" s="1454"/>
    </row>
    <row r="5" spans="1:8" s="1168" customFormat="1" ht="16.5" thickBot="1">
      <c r="A5" s="1474"/>
      <c r="B5" s="1474"/>
      <c r="C5" s="1170" t="s">
        <v>554</v>
      </c>
      <c r="D5" s="1171" t="s">
        <v>534</v>
      </c>
      <c r="E5" s="1170" t="s">
        <v>554</v>
      </c>
      <c r="F5" s="1171" t="s">
        <v>534</v>
      </c>
      <c r="G5" s="1170" t="s">
        <v>554</v>
      </c>
      <c r="H5" s="1171" t="s">
        <v>534</v>
      </c>
    </row>
    <row r="6" spans="1:8" s="1168" customFormat="1" ht="16.5" thickBot="1">
      <c r="A6" s="1475"/>
      <c r="B6" s="1475"/>
      <c r="C6" s="1172">
        <v>1</v>
      </c>
      <c r="D6" s="1173">
        <v>2</v>
      </c>
      <c r="E6" s="1172">
        <v>3</v>
      </c>
      <c r="F6" s="1173">
        <v>4</v>
      </c>
      <c r="G6" s="1172">
        <v>5</v>
      </c>
      <c r="H6" s="1173">
        <v>6</v>
      </c>
    </row>
    <row r="7" spans="1:8" s="1168" customFormat="1" ht="32.25" thickBot="1">
      <c r="A7" s="1174" t="s">
        <v>250</v>
      </c>
      <c r="B7" s="1175" t="s">
        <v>654</v>
      </c>
      <c r="C7" s="1176">
        <f t="shared" ref="C7:H7" si="0">C8+C9+C10+C11+C12</f>
        <v>5336</v>
      </c>
      <c r="D7" s="1176">
        <f t="shared" si="0"/>
        <v>27385</v>
      </c>
      <c r="E7" s="1176">
        <f t="shared" si="0"/>
        <v>323</v>
      </c>
      <c r="F7" s="1176">
        <f t="shared" si="0"/>
        <v>11706</v>
      </c>
      <c r="G7" s="1176">
        <f t="shared" si="0"/>
        <v>19424</v>
      </c>
      <c r="H7" s="1176">
        <f t="shared" si="0"/>
        <v>46420</v>
      </c>
    </row>
    <row r="8" spans="1:8" s="1168" customFormat="1" ht="15.75">
      <c r="A8" s="1177" t="s">
        <v>267</v>
      </c>
      <c r="B8" s="1178" t="s">
        <v>253</v>
      </c>
      <c r="C8" s="1179"/>
      <c r="D8" s="1179"/>
      <c r="E8" s="1179"/>
      <c r="F8" s="1179"/>
      <c r="G8" s="1180"/>
      <c r="H8" s="1181"/>
    </row>
    <row r="9" spans="1:8" s="1168" customFormat="1" ht="31.5">
      <c r="A9" s="1182" t="s">
        <v>268</v>
      </c>
      <c r="B9" s="1183" t="s">
        <v>558</v>
      </c>
      <c r="C9" s="1184"/>
      <c r="D9" s="1184"/>
      <c r="E9" s="1184"/>
      <c r="F9" s="1184"/>
      <c r="G9" s="1185"/>
      <c r="H9" s="1186"/>
    </row>
    <row r="10" spans="1:8" s="1168" customFormat="1" ht="15.75">
      <c r="A10" s="1182" t="s">
        <v>640</v>
      </c>
      <c r="B10" s="1187" t="s">
        <v>258</v>
      </c>
      <c r="C10" s="1184"/>
      <c r="D10" s="1184">
        <v>6766</v>
      </c>
      <c r="E10" s="1184"/>
      <c r="F10" s="1184">
        <v>2586</v>
      </c>
      <c r="G10" s="1185"/>
      <c r="H10" s="1186">
        <v>19461</v>
      </c>
    </row>
    <row r="11" spans="1:8" s="1168" customFormat="1" ht="15.75">
      <c r="A11" s="1182" t="s">
        <v>641</v>
      </c>
      <c r="B11" s="1183" t="s">
        <v>557</v>
      </c>
      <c r="C11" s="1184">
        <v>5336</v>
      </c>
      <c r="D11" s="1184">
        <v>20619</v>
      </c>
      <c r="E11" s="1184">
        <v>323</v>
      </c>
      <c r="F11" s="1184">
        <v>9120</v>
      </c>
      <c r="G11" s="1185">
        <v>19424</v>
      </c>
      <c r="H11" s="1186">
        <v>26959</v>
      </c>
    </row>
    <row r="12" spans="1:8" s="1168" customFormat="1" ht="16.5" thickBot="1">
      <c r="A12" s="1188" t="s">
        <v>657</v>
      </c>
      <c r="B12" s="1189" t="s">
        <v>658</v>
      </c>
      <c r="C12" s="1190"/>
      <c r="D12" s="1190"/>
      <c r="E12" s="1190"/>
      <c r="F12" s="1190"/>
      <c r="G12" s="1191"/>
      <c r="H12" s="1192"/>
    </row>
    <row r="13" spans="1:8" s="1168" customFormat="1" ht="16.5" thickBot="1">
      <c r="A13" s="1193" t="s">
        <v>247</v>
      </c>
      <c r="B13" s="1194" t="s">
        <v>546</v>
      </c>
      <c r="C13" s="1195"/>
      <c r="D13" s="1196">
        <v>3605</v>
      </c>
      <c r="E13" s="1197"/>
      <c r="F13" s="1198">
        <v>3605</v>
      </c>
      <c r="G13" s="1197"/>
      <c r="H13" s="1198"/>
    </row>
    <row r="14" spans="1:8" s="1168" customFormat="1" ht="16.5" thickBot="1">
      <c r="A14" s="1199" t="s">
        <v>248</v>
      </c>
      <c r="B14" s="1200" t="s">
        <v>431</v>
      </c>
      <c r="C14" s="1201">
        <f>C7+C13</f>
        <v>5336</v>
      </c>
      <c r="D14" s="1201">
        <f t="shared" ref="D14:G14" si="1">D7+D13</f>
        <v>30990</v>
      </c>
      <c r="E14" s="1201">
        <f t="shared" si="1"/>
        <v>323</v>
      </c>
      <c r="F14" s="1201">
        <f t="shared" si="1"/>
        <v>15311</v>
      </c>
      <c r="G14" s="1201">
        <f t="shared" si="1"/>
        <v>19424</v>
      </c>
      <c r="H14" s="1201">
        <f>H7+H13</f>
        <v>46420</v>
      </c>
    </row>
    <row r="15" spans="1:8" s="1168" customFormat="1" ht="15.75"/>
    <row r="16" spans="1:8" s="1168" customFormat="1" ht="15.75"/>
    <row r="17" spans="1:5" s="1168" customFormat="1" ht="16.5" thickBot="1">
      <c r="A17" s="1169" t="s">
        <v>643</v>
      </c>
      <c r="E17" s="1168" t="s">
        <v>1</v>
      </c>
    </row>
    <row r="18" spans="1:5" s="1168" customFormat="1" ht="16.5" thickBot="1">
      <c r="A18" s="1455" t="s">
        <v>0</v>
      </c>
      <c r="B18" s="1457" t="s">
        <v>29</v>
      </c>
      <c r="C18" s="1458"/>
      <c r="D18" s="1461" t="s">
        <v>373</v>
      </c>
      <c r="E18" s="1462"/>
    </row>
    <row r="19" spans="1:5" s="1168" customFormat="1" ht="16.5" thickBot="1">
      <c r="A19" s="1456"/>
      <c r="B19" s="1459"/>
      <c r="C19" s="1460"/>
      <c r="D19" s="1463">
        <v>1</v>
      </c>
      <c r="E19" s="1464"/>
    </row>
    <row r="20" spans="1:5" s="1168" customFormat="1" ht="27" customHeight="1">
      <c r="A20" s="1202" t="s">
        <v>250</v>
      </c>
      <c r="B20" s="1465" t="s">
        <v>972</v>
      </c>
      <c r="C20" s="1466"/>
      <c r="D20" s="1467">
        <v>0</v>
      </c>
      <c r="E20" s="1468"/>
    </row>
    <row r="21" spans="1:5" s="1168" customFormat="1" ht="30" customHeight="1" thickBot="1">
      <c r="A21" s="1203" t="s">
        <v>247</v>
      </c>
      <c r="B21" s="1469" t="s">
        <v>545</v>
      </c>
      <c r="C21" s="1470"/>
      <c r="D21" s="1471">
        <v>27385</v>
      </c>
      <c r="E21" s="1472"/>
    </row>
  </sheetData>
  <mergeCells count="13">
    <mergeCell ref="B20:C20"/>
    <mergeCell ref="D20:E20"/>
    <mergeCell ref="B21:C21"/>
    <mergeCell ref="D21:E21"/>
    <mergeCell ref="A4:A6"/>
    <mergeCell ref="B4:B6"/>
    <mergeCell ref="C4:D4"/>
    <mergeCell ref="E4:F4"/>
    <mergeCell ref="G4:H4"/>
    <mergeCell ref="A18:A19"/>
    <mergeCell ref="B18:C19"/>
    <mergeCell ref="D18:E18"/>
    <mergeCell ref="D19:E19"/>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9"/>
  <sheetViews>
    <sheetView zoomScaleNormal="100" zoomScaleSheetLayoutView="100" workbookViewId="0">
      <selection activeCell="A24" sqref="A24"/>
    </sheetView>
  </sheetViews>
  <sheetFormatPr defaultColWidth="9.140625" defaultRowHeight="14.25"/>
  <cols>
    <col min="1" max="1" width="9.140625" style="1"/>
    <col min="2" max="2" width="34" style="1" customWidth="1"/>
    <col min="3" max="6" width="17.140625" style="1" customWidth="1"/>
    <col min="7" max="7" width="17.85546875" style="1" customWidth="1"/>
    <col min="8" max="14" width="16.85546875" style="1" customWidth="1"/>
    <col min="15" max="15" width="20" style="1" customWidth="1"/>
    <col min="16" max="16384" width="9.140625" style="1"/>
  </cols>
  <sheetData>
    <row r="3" spans="1:15" ht="25.5" customHeight="1">
      <c r="A3" s="124" t="s">
        <v>774</v>
      </c>
    </row>
    <row r="4" spans="1:15" ht="15" thickBot="1">
      <c r="A4" s="455"/>
      <c r="N4" s="1" t="s">
        <v>1</v>
      </c>
    </row>
    <row r="5" spans="1:15" ht="24.75" customHeight="1" thickBot="1">
      <c r="A5" s="1478" t="s">
        <v>0</v>
      </c>
      <c r="B5" s="1478" t="s">
        <v>29</v>
      </c>
      <c r="C5" s="596"/>
      <c r="D5" s="1481" t="s">
        <v>427</v>
      </c>
      <c r="E5" s="1481"/>
      <c r="F5" s="1481"/>
      <c r="G5" s="1481"/>
      <c r="H5" s="1482"/>
      <c r="I5" s="1482"/>
      <c r="J5" s="1482"/>
      <c r="K5" s="1482"/>
      <c r="L5" s="1482"/>
      <c r="M5" s="1482"/>
      <c r="N5" s="1482"/>
      <c r="O5" s="1483"/>
    </row>
    <row r="6" spans="1:15" ht="30" customHeight="1" thickBot="1">
      <c r="A6" s="1479"/>
      <c r="B6" s="1479"/>
      <c r="C6" s="1484" t="s">
        <v>424</v>
      </c>
      <c r="D6" s="1485"/>
      <c r="E6" s="1485"/>
      <c r="F6" s="1485"/>
      <c r="G6" s="1486"/>
      <c r="H6" s="1487" t="s">
        <v>428</v>
      </c>
      <c r="I6" s="1487"/>
      <c r="J6" s="1487"/>
      <c r="K6" s="1487"/>
      <c r="L6" s="1487"/>
      <c r="M6" s="1487"/>
      <c r="N6" s="1487"/>
      <c r="O6" s="1488"/>
    </row>
    <row r="7" spans="1:15" ht="72" thickBot="1">
      <c r="A7" s="1479"/>
      <c r="B7" s="1479"/>
      <c r="C7" s="453" t="s">
        <v>644</v>
      </c>
      <c r="D7" s="453" t="s">
        <v>775</v>
      </c>
      <c r="E7" s="454" t="s">
        <v>776</v>
      </c>
      <c r="F7" s="451" t="s">
        <v>566</v>
      </c>
      <c r="G7" s="595" t="s">
        <v>431</v>
      </c>
      <c r="H7" s="454" t="s">
        <v>565</v>
      </c>
      <c r="I7" s="533" t="s">
        <v>564</v>
      </c>
      <c r="J7" s="533" t="s">
        <v>563</v>
      </c>
      <c r="K7" s="533" t="s">
        <v>562</v>
      </c>
      <c r="L7" s="533" t="s">
        <v>561</v>
      </c>
      <c r="M7" s="452" t="s">
        <v>560</v>
      </c>
      <c r="N7" s="534" t="s">
        <v>559</v>
      </c>
      <c r="O7" s="595" t="s">
        <v>431</v>
      </c>
    </row>
    <row r="8" spans="1:15" ht="29.25" thickBot="1">
      <c r="A8" s="1479"/>
      <c r="B8" s="1480"/>
      <c r="C8" s="536">
        <v>1</v>
      </c>
      <c r="D8" s="533">
        <v>2</v>
      </c>
      <c r="E8" s="533">
        <v>3</v>
      </c>
      <c r="F8" s="451">
        <v>4</v>
      </c>
      <c r="G8" s="597" t="s">
        <v>645</v>
      </c>
      <c r="H8" s="450">
        <v>6</v>
      </c>
      <c r="I8" s="449">
        <v>7</v>
      </c>
      <c r="J8" s="449">
        <v>8</v>
      </c>
      <c r="K8" s="449">
        <v>9</v>
      </c>
      <c r="L8" s="449">
        <v>10</v>
      </c>
      <c r="M8" s="448">
        <v>11</v>
      </c>
      <c r="N8" s="535">
        <v>12</v>
      </c>
      <c r="O8" s="246" t="s">
        <v>646</v>
      </c>
    </row>
    <row r="9" spans="1:15" ht="62.25" customHeight="1" thickBot="1">
      <c r="A9" s="442" t="s">
        <v>250</v>
      </c>
      <c r="B9" s="528" t="s">
        <v>553</v>
      </c>
      <c r="C9" s="794">
        <v>4477223.1380000003</v>
      </c>
      <c r="D9" s="795">
        <v>0</v>
      </c>
      <c r="E9" s="795">
        <v>0</v>
      </c>
      <c r="F9" s="796">
        <v>0</v>
      </c>
      <c r="G9" s="797">
        <f t="shared" ref="G9:G18" si="0">C9+D9+E9+F9</f>
        <v>4477223.1380000003</v>
      </c>
      <c r="H9" s="798">
        <v>0</v>
      </c>
      <c r="I9" s="799">
        <v>0</v>
      </c>
      <c r="J9" s="799">
        <v>0</v>
      </c>
      <c r="K9" s="799">
        <v>0</v>
      </c>
      <c r="L9" s="799">
        <v>0</v>
      </c>
      <c r="M9" s="800">
        <v>0</v>
      </c>
      <c r="N9" s="800">
        <v>0</v>
      </c>
      <c r="O9" s="801">
        <f>H9+I9+J9+K9+L9+M9+N9</f>
        <v>0</v>
      </c>
    </row>
    <row r="10" spans="1:15" ht="24.75" customHeight="1" thickBot="1">
      <c r="A10" s="441" t="s">
        <v>247</v>
      </c>
      <c r="B10" s="447" t="s">
        <v>552</v>
      </c>
      <c r="C10" s="802">
        <f>C11+C12+C13+C14+C15+C16</f>
        <v>20810998.780859999</v>
      </c>
      <c r="D10" s="802">
        <f>D11+D12+D13+D14+D15+D16</f>
        <v>83296.741000000009</v>
      </c>
      <c r="E10" s="802">
        <f t="shared" ref="E10:N10" si="1">E11+E12+E13+E14+E15+E16</f>
        <v>4829.2150000000001</v>
      </c>
      <c r="F10" s="802">
        <f t="shared" si="1"/>
        <v>18382.714</v>
      </c>
      <c r="G10" s="803">
        <f t="shared" si="0"/>
        <v>20917507.450860001</v>
      </c>
      <c r="H10" s="804">
        <f t="shared" si="1"/>
        <v>217785.087</v>
      </c>
      <c r="I10" s="804">
        <f t="shared" si="1"/>
        <v>80299.228999999992</v>
      </c>
      <c r="J10" s="804">
        <f t="shared" si="1"/>
        <v>57866.294000000002</v>
      </c>
      <c r="K10" s="804">
        <f t="shared" si="1"/>
        <v>14993.36</v>
      </c>
      <c r="L10" s="804">
        <f t="shared" si="1"/>
        <v>75.00200000000001</v>
      </c>
      <c r="M10" s="804">
        <f t="shared" si="1"/>
        <v>-1E-3</v>
      </c>
      <c r="N10" s="805">
        <f t="shared" si="1"/>
        <v>188619.2115</v>
      </c>
      <c r="O10" s="806">
        <f>O11+O12+O13+O14+O15+O16</f>
        <v>559638.18250000011</v>
      </c>
    </row>
    <row r="11" spans="1:15">
      <c r="A11" s="440" t="s">
        <v>392</v>
      </c>
      <c r="B11" s="529" t="s">
        <v>251</v>
      </c>
      <c r="C11" s="807">
        <v>11.432499999999999</v>
      </c>
      <c r="D11" s="808">
        <v>0</v>
      </c>
      <c r="E11" s="808">
        <v>0</v>
      </c>
      <c r="F11" s="809">
        <v>0</v>
      </c>
      <c r="G11" s="810">
        <f t="shared" si="0"/>
        <v>11.432499999999999</v>
      </c>
      <c r="H11" s="811">
        <v>0</v>
      </c>
      <c r="I11" s="812">
        <v>0</v>
      </c>
      <c r="J11" s="812">
        <v>0</v>
      </c>
      <c r="K11" s="812">
        <v>0</v>
      </c>
      <c r="L11" s="812">
        <v>0</v>
      </c>
      <c r="M11" s="813">
        <v>0</v>
      </c>
      <c r="N11" s="813">
        <v>0</v>
      </c>
      <c r="O11" s="814">
        <f t="shared" ref="O11:O18" si="2">H11+I11+J11+K11+L11+M11+N11</f>
        <v>0</v>
      </c>
    </row>
    <row r="12" spans="1:15">
      <c r="A12" s="439" t="s">
        <v>551</v>
      </c>
      <c r="B12" s="530" t="s">
        <v>252</v>
      </c>
      <c r="C12" s="815">
        <v>602.65300000000002</v>
      </c>
      <c r="D12" s="816">
        <v>0</v>
      </c>
      <c r="E12" s="816">
        <v>0</v>
      </c>
      <c r="F12" s="817">
        <v>0</v>
      </c>
      <c r="G12" s="818">
        <f t="shared" si="0"/>
        <v>602.65300000000002</v>
      </c>
      <c r="H12" s="819">
        <v>0</v>
      </c>
      <c r="I12" s="816">
        <v>0</v>
      </c>
      <c r="J12" s="816">
        <v>0</v>
      </c>
      <c r="K12" s="816">
        <v>0</v>
      </c>
      <c r="L12" s="816">
        <v>0</v>
      </c>
      <c r="M12" s="820">
        <v>0</v>
      </c>
      <c r="N12" s="820">
        <v>0</v>
      </c>
      <c r="O12" s="814">
        <f t="shared" si="2"/>
        <v>0</v>
      </c>
    </row>
    <row r="13" spans="1:15">
      <c r="A13" s="439" t="s">
        <v>550</v>
      </c>
      <c r="B13" s="530" t="s">
        <v>253</v>
      </c>
      <c r="C13" s="815">
        <v>293582.97972</v>
      </c>
      <c r="D13" s="816">
        <v>0</v>
      </c>
      <c r="E13" s="816">
        <v>0</v>
      </c>
      <c r="F13" s="817">
        <v>0</v>
      </c>
      <c r="G13" s="818">
        <f t="shared" si="0"/>
        <v>293582.97972</v>
      </c>
      <c r="H13" s="819">
        <v>0</v>
      </c>
      <c r="I13" s="816">
        <v>0</v>
      </c>
      <c r="J13" s="816">
        <v>0</v>
      </c>
      <c r="K13" s="816">
        <v>0</v>
      </c>
      <c r="L13" s="816">
        <v>0</v>
      </c>
      <c r="M13" s="820">
        <v>0</v>
      </c>
      <c r="N13" s="820">
        <v>0</v>
      </c>
      <c r="O13" s="814">
        <f t="shared" si="2"/>
        <v>0</v>
      </c>
    </row>
    <row r="14" spans="1:15" ht="28.5">
      <c r="A14" s="439" t="s">
        <v>549</v>
      </c>
      <c r="B14" s="530" t="s">
        <v>558</v>
      </c>
      <c r="C14" s="815">
        <v>228722.00700000001</v>
      </c>
      <c r="D14" s="816">
        <v>167.417</v>
      </c>
      <c r="E14" s="816">
        <v>0</v>
      </c>
      <c r="F14" s="817">
        <v>8.9589999999999996</v>
      </c>
      <c r="G14" s="818">
        <f t="shared" si="0"/>
        <v>228898.383</v>
      </c>
      <c r="H14" s="819">
        <v>0</v>
      </c>
      <c r="I14" s="816">
        <v>0</v>
      </c>
      <c r="J14" s="816">
        <v>0</v>
      </c>
      <c r="K14" s="816">
        <v>0</v>
      </c>
      <c r="L14" s="816">
        <v>0</v>
      </c>
      <c r="M14" s="820">
        <v>0</v>
      </c>
      <c r="N14" s="820">
        <v>-8.0000000000000002E-3</v>
      </c>
      <c r="O14" s="814">
        <f t="shared" si="2"/>
        <v>-8.0000000000000002E-3</v>
      </c>
    </row>
    <row r="15" spans="1:15">
      <c r="A15" s="439" t="s">
        <v>548</v>
      </c>
      <c r="B15" s="530" t="s">
        <v>258</v>
      </c>
      <c r="C15" s="815">
        <v>6017896.7565000001</v>
      </c>
      <c r="D15" s="816">
        <v>18536.856</v>
      </c>
      <c r="E15" s="816">
        <v>956.673</v>
      </c>
      <c r="F15" s="817">
        <v>8933.2160000000003</v>
      </c>
      <c r="G15" s="818">
        <f t="shared" si="0"/>
        <v>6046323.5015000002</v>
      </c>
      <c r="H15" s="821">
        <v>117401.493</v>
      </c>
      <c r="I15" s="816">
        <v>73.661000000000001</v>
      </c>
      <c r="J15" s="816">
        <v>662.29499999999996</v>
      </c>
      <c r="K15" s="816">
        <v>3366.3609999999999</v>
      </c>
      <c r="L15" s="816">
        <v>22.765000000000001</v>
      </c>
      <c r="M15" s="820">
        <v>0</v>
      </c>
      <c r="N15" s="822">
        <v>4691.2280000000001</v>
      </c>
      <c r="O15" s="814">
        <f t="shared" si="2"/>
        <v>126217.803</v>
      </c>
    </row>
    <row r="16" spans="1:15" ht="15" thickBot="1">
      <c r="A16" s="446" t="s">
        <v>547</v>
      </c>
      <c r="B16" s="531" t="s">
        <v>557</v>
      </c>
      <c r="C16" s="823">
        <v>14270182.95214</v>
      </c>
      <c r="D16" s="824">
        <v>64592.468000000001</v>
      </c>
      <c r="E16" s="824">
        <v>3872.5419999999999</v>
      </c>
      <c r="F16" s="825">
        <v>9440.5390000000007</v>
      </c>
      <c r="G16" s="826">
        <f t="shared" si="0"/>
        <v>14348088.50114</v>
      </c>
      <c r="H16" s="827">
        <v>100383.594</v>
      </c>
      <c r="I16" s="824">
        <v>80225.567999999999</v>
      </c>
      <c r="J16" s="824">
        <v>57203.999000000003</v>
      </c>
      <c r="K16" s="824">
        <v>11626.999</v>
      </c>
      <c r="L16" s="824">
        <v>52.237000000000002</v>
      </c>
      <c r="M16" s="828">
        <v>-1E-3</v>
      </c>
      <c r="N16" s="829">
        <v>183927.9915</v>
      </c>
      <c r="O16" s="814">
        <f t="shared" si="2"/>
        <v>433420.38750000007</v>
      </c>
    </row>
    <row r="17" spans="1:15" ht="29.25" thickBot="1">
      <c r="A17" s="445" t="s">
        <v>248</v>
      </c>
      <c r="B17" s="532" t="s">
        <v>777</v>
      </c>
      <c r="C17" s="830">
        <v>3301994.1510000001</v>
      </c>
      <c r="D17" s="831">
        <v>0</v>
      </c>
      <c r="E17" s="831">
        <v>0</v>
      </c>
      <c r="F17" s="832">
        <v>0</v>
      </c>
      <c r="G17" s="833">
        <f t="shared" si="0"/>
        <v>3301994.1510000001</v>
      </c>
      <c r="H17" s="834">
        <v>0</v>
      </c>
      <c r="I17" s="795">
        <v>0</v>
      </c>
      <c r="J17" s="795">
        <v>0</v>
      </c>
      <c r="K17" s="795">
        <v>0</v>
      </c>
      <c r="L17" s="795">
        <v>0</v>
      </c>
      <c r="M17" s="835">
        <v>0</v>
      </c>
      <c r="N17" s="835">
        <v>0</v>
      </c>
      <c r="O17" s="806">
        <f t="shared" si="2"/>
        <v>0</v>
      </c>
    </row>
    <row r="18" spans="1:15" ht="21" customHeight="1" thickBot="1">
      <c r="A18" s="442" t="s">
        <v>249</v>
      </c>
      <c r="B18" s="528" t="s">
        <v>234</v>
      </c>
      <c r="C18" s="794">
        <v>2015363.9114999999</v>
      </c>
      <c r="D18" s="836">
        <v>8296.61</v>
      </c>
      <c r="E18" s="836">
        <v>3557.0479999999998</v>
      </c>
      <c r="F18" s="837">
        <v>529.18799999999999</v>
      </c>
      <c r="G18" s="797">
        <f t="shared" si="0"/>
        <v>2027746.7575000001</v>
      </c>
      <c r="H18" s="838">
        <v>40.639000000000003</v>
      </c>
      <c r="I18" s="839">
        <v>660.5</v>
      </c>
      <c r="J18" s="839">
        <v>652.41499999999996</v>
      </c>
      <c r="K18" s="839">
        <v>374.976</v>
      </c>
      <c r="L18" s="839">
        <v>0</v>
      </c>
      <c r="M18" s="840">
        <v>0</v>
      </c>
      <c r="N18" s="840">
        <v>4175.4350000000004</v>
      </c>
      <c r="O18" s="803">
        <f t="shared" si="2"/>
        <v>5903.9650000000001</v>
      </c>
    </row>
    <row r="19" spans="1:15" ht="21" customHeight="1" thickBot="1">
      <c r="A19" s="445" t="s">
        <v>254</v>
      </c>
      <c r="B19" s="512" t="s">
        <v>431</v>
      </c>
      <c r="C19" s="841">
        <f>C9+C10+C17+C18</f>
        <v>30605579.98136</v>
      </c>
      <c r="D19" s="841">
        <f t="shared" ref="D19:O19" si="3">D9+D10+D17+D18</f>
        <v>91593.35100000001</v>
      </c>
      <c r="E19" s="841">
        <f t="shared" si="3"/>
        <v>8386.262999999999</v>
      </c>
      <c r="F19" s="841">
        <f>F9+F10+F17+F18</f>
        <v>18911.901999999998</v>
      </c>
      <c r="G19" s="806">
        <f>G9+G10+G17+G18</f>
        <v>30724471.497360002</v>
      </c>
      <c r="H19" s="806">
        <f t="shared" si="3"/>
        <v>217825.726</v>
      </c>
      <c r="I19" s="806">
        <f t="shared" si="3"/>
        <v>80959.728999999992</v>
      </c>
      <c r="J19" s="806">
        <f t="shared" si="3"/>
        <v>58518.709000000003</v>
      </c>
      <c r="K19" s="806">
        <f t="shared" si="3"/>
        <v>15368.336000000001</v>
      </c>
      <c r="L19" s="806">
        <f t="shared" si="3"/>
        <v>75.00200000000001</v>
      </c>
      <c r="M19" s="806">
        <f t="shared" si="3"/>
        <v>-1E-3</v>
      </c>
      <c r="N19" s="805">
        <f t="shared" si="3"/>
        <v>192794.6465</v>
      </c>
      <c r="O19" s="806">
        <f t="shared" si="3"/>
        <v>565542.14750000008</v>
      </c>
    </row>
  </sheetData>
  <mergeCells count="5">
    <mergeCell ref="A5:A8"/>
    <mergeCell ref="B5:B8"/>
    <mergeCell ref="D5:O5"/>
    <mergeCell ref="C6:G6"/>
    <mergeCell ref="H6:O6"/>
  </mergeCells>
  <pageMargins left="0.51181102362204722" right="0.51181102362204722" top="0.74803149606299213" bottom="0.74803149606299213" header="0.31496062992125984" footer="0.31496062992125984"/>
  <pageSetup paperSize="9" scale="50" orientation="landscape"/>
  <headerFooter>
    <oddHeader>&amp;L&amp;"Tahoma,Bold"Уни Банка АД Скопје&amp;R&amp;"Tahoma,Bold"Образец КРДД</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3"/>
  <sheetViews>
    <sheetView topLeftCell="A3" zoomScaleNormal="100" zoomScaleSheetLayoutView="100" workbookViewId="0">
      <selection activeCell="Z46" sqref="Z46"/>
    </sheetView>
  </sheetViews>
  <sheetFormatPr defaultRowHeight="15"/>
  <cols>
    <col min="1" max="1" width="8.28515625" customWidth="1"/>
    <col min="2" max="2" width="63.140625" customWidth="1"/>
    <col min="3" max="3" width="18" customWidth="1"/>
    <col min="4" max="4" width="21.42578125" customWidth="1"/>
    <col min="5" max="5" width="25.140625" customWidth="1"/>
    <col min="6" max="6" width="21.42578125" customWidth="1"/>
    <col min="7" max="7" width="18.42578125" style="842" customWidth="1"/>
    <col min="8" max="8" width="9.140625" hidden="1" customWidth="1"/>
    <col min="9" max="9" width="4.85546875" customWidth="1"/>
    <col min="10" max="11" width="9.140625" hidden="1" customWidth="1"/>
  </cols>
  <sheetData>
    <row r="3" spans="1:7">
      <c r="A3" s="124" t="s">
        <v>778</v>
      </c>
    </row>
    <row r="4" spans="1:7" ht="16.5" thickBot="1">
      <c r="A4" s="843"/>
      <c r="B4" s="444"/>
      <c r="C4" s="444"/>
      <c r="D4" s="444"/>
      <c r="E4" s="444"/>
      <c r="F4" s="1" t="s">
        <v>1</v>
      </c>
    </row>
    <row r="5" spans="1:7" ht="15" customHeight="1">
      <c r="A5" s="1495" t="s">
        <v>0</v>
      </c>
      <c r="B5" s="1498" t="s">
        <v>29</v>
      </c>
      <c r="C5" s="1501" t="s">
        <v>427</v>
      </c>
      <c r="D5" s="1502"/>
      <c r="E5" s="1503" t="s">
        <v>633</v>
      </c>
      <c r="F5" s="1503" t="s">
        <v>577</v>
      </c>
      <c r="G5" s="1505" t="s">
        <v>576</v>
      </c>
    </row>
    <row r="6" spans="1:7" ht="29.25" thickBot="1">
      <c r="A6" s="1496"/>
      <c r="B6" s="1499"/>
      <c r="C6" s="468" t="s">
        <v>424</v>
      </c>
      <c r="D6" s="433" t="s">
        <v>428</v>
      </c>
      <c r="E6" s="1504"/>
      <c r="F6" s="1504"/>
      <c r="G6" s="1506"/>
    </row>
    <row r="7" spans="1:7" ht="15.75" thickBot="1">
      <c r="A7" s="1497"/>
      <c r="B7" s="1500"/>
      <c r="C7" s="593">
        <v>1</v>
      </c>
      <c r="D7" s="594">
        <v>2</v>
      </c>
      <c r="E7" s="443">
        <v>3</v>
      </c>
      <c r="F7" s="443">
        <v>4</v>
      </c>
      <c r="G7" s="844">
        <v>5</v>
      </c>
    </row>
    <row r="8" spans="1:7" ht="24.75" customHeight="1" thickBot="1">
      <c r="A8" s="1489" t="s">
        <v>575</v>
      </c>
      <c r="B8" s="1490"/>
      <c r="C8" s="1490"/>
      <c r="D8" s="1490"/>
      <c r="E8" s="1490"/>
      <c r="F8" s="1490"/>
      <c r="G8" s="1491"/>
    </row>
    <row r="9" spans="1:7" ht="15.75" thickBot="1">
      <c r="A9" s="467" t="s">
        <v>250</v>
      </c>
      <c r="B9" s="466" t="s">
        <v>574</v>
      </c>
      <c r="C9" s="845">
        <f>SUM(C10:C19)</f>
        <v>28696722.507860001</v>
      </c>
      <c r="D9" s="845">
        <f>SUM(D10:D19)</f>
        <v>559638.1825</v>
      </c>
      <c r="E9" s="845">
        <f>SUM(E10:E19)</f>
        <v>434471.2730000001</v>
      </c>
      <c r="F9" s="845">
        <f>SUM(F10:F19)</f>
        <v>21736371.33956353</v>
      </c>
      <c r="G9" s="846">
        <f>SUM(G10:G19)</f>
        <v>76829</v>
      </c>
    </row>
    <row r="10" spans="1:7">
      <c r="A10" s="465" t="s">
        <v>267</v>
      </c>
      <c r="B10" s="464" t="s">
        <v>573</v>
      </c>
      <c r="C10" s="847">
        <v>27166631.200860001</v>
      </c>
      <c r="D10" s="848">
        <v>559638.1825</v>
      </c>
      <c r="E10" s="848">
        <v>430947.47700000001</v>
      </c>
      <c r="F10" s="848">
        <v>21736371.33956353</v>
      </c>
      <c r="G10" s="849">
        <v>76808</v>
      </c>
    </row>
    <row r="11" spans="1:7" ht="15.75" thickBot="1">
      <c r="A11" s="463" t="s">
        <v>268</v>
      </c>
      <c r="B11" s="850" t="s">
        <v>779</v>
      </c>
      <c r="C11" s="851">
        <v>565348.88500000001</v>
      </c>
      <c r="D11" s="852">
        <v>0</v>
      </c>
      <c r="E11" s="852">
        <v>57.052</v>
      </c>
      <c r="F11" s="852">
        <v>0</v>
      </c>
      <c r="G11" s="853">
        <v>1</v>
      </c>
    </row>
    <row r="12" spans="1:7">
      <c r="A12" s="465" t="s">
        <v>640</v>
      </c>
      <c r="B12" s="850" t="s">
        <v>780</v>
      </c>
      <c r="C12" s="851">
        <v>318935.80300000001</v>
      </c>
      <c r="D12" s="854">
        <v>0</v>
      </c>
      <c r="E12" s="854">
        <v>3391.866</v>
      </c>
      <c r="F12" s="852">
        <v>0</v>
      </c>
      <c r="G12" s="855">
        <v>10</v>
      </c>
    </row>
    <row r="13" spans="1:7" ht="15.75" thickBot="1">
      <c r="A13" s="463" t="s">
        <v>641</v>
      </c>
      <c r="B13" s="850" t="s">
        <v>781</v>
      </c>
      <c r="C13" s="851">
        <v>298757.71500000003</v>
      </c>
      <c r="D13" s="854">
        <v>0</v>
      </c>
      <c r="E13" s="854">
        <v>30.254000000000001</v>
      </c>
      <c r="F13" s="852">
        <v>0</v>
      </c>
      <c r="G13" s="855"/>
    </row>
    <row r="14" spans="1:7">
      <c r="A14" s="465" t="s">
        <v>657</v>
      </c>
      <c r="B14" s="850" t="s">
        <v>782</v>
      </c>
      <c r="C14" s="851">
        <v>197046.87599999999</v>
      </c>
      <c r="D14" s="854">
        <v>0</v>
      </c>
      <c r="E14" s="854">
        <v>19.706</v>
      </c>
      <c r="F14" s="852">
        <v>0</v>
      </c>
      <c r="G14" s="855"/>
    </row>
    <row r="15" spans="1:7" ht="15.75" thickBot="1">
      <c r="A15" s="463" t="s">
        <v>783</v>
      </c>
      <c r="B15" s="850" t="s">
        <v>784</v>
      </c>
      <c r="C15" s="851">
        <v>84430.601999999999</v>
      </c>
      <c r="D15" s="854">
        <v>0</v>
      </c>
      <c r="E15" s="854">
        <v>8.4440000000000008</v>
      </c>
      <c r="F15" s="852">
        <v>0</v>
      </c>
      <c r="G15" s="855">
        <v>1</v>
      </c>
    </row>
    <row r="16" spans="1:7">
      <c r="A16" s="465" t="s">
        <v>785</v>
      </c>
      <c r="B16" s="850" t="s">
        <v>786</v>
      </c>
      <c r="C16" s="851">
        <v>45035.932000000001</v>
      </c>
      <c r="D16" s="854">
        <v>0</v>
      </c>
      <c r="E16" s="854">
        <v>4.5039999999999996</v>
      </c>
      <c r="F16" s="852">
        <v>0</v>
      </c>
      <c r="G16" s="855"/>
    </row>
    <row r="17" spans="1:7" ht="15.75" thickBot="1">
      <c r="A17" s="463" t="s">
        <v>787</v>
      </c>
      <c r="B17" s="850" t="s">
        <v>788</v>
      </c>
      <c r="C17" s="851">
        <v>10645.513999999999</v>
      </c>
      <c r="D17" s="854">
        <v>0</v>
      </c>
      <c r="E17" s="854">
        <v>1.0680000000000001</v>
      </c>
      <c r="F17" s="852">
        <v>0</v>
      </c>
      <c r="G17" s="855"/>
    </row>
    <row r="18" spans="1:7">
      <c r="A18" s="465" t="s">
        <v>789</v>
      </c>
      <c r="B18" s="850" t="s">
        <v>790</v>
      </c>
      <c r="C18" s="856">
        <v>8870.1299999999992</v>
      </c>
      <c r="D18" s="854">
        <v>0</v>
      </c>
      <c r="E18" s="854">
        <v>3.8690000000000002</v>
      </c>
      <c r="F18" s="852">
        <v>0</v>
      </c>
      <c r="G18" s="855"/>
    </row>
    <row r="19" spans="1:7" ht="75" customHeight="1" thickBot="1">
      <c r="A19" s="463" t="s">
        <v>791</v>
      </c>
      <c r="B19" s="458" t="s">
        <v>792</v>
      </c>
      <c r="C19" s="857">
        <v>1019.85</v>
      </c>
      <c r="D19" s="858">
        <v>0</v>
      </c>
      <c r="E19" s="858">
        <v>7.0330000000000004</v>
      </c>
      <c r="F19" s="858">
        <v>0</v>
      </c>
      <c r="G19" s="859">
        <v>9</v>
      </c>
    </row>
    <row r="20" spans="1:7" ht="15.75" thickBot="1">
      <c r="A20" s="462" t="s">
        <v>247</v>
      </c>
      <c r="B20" s="461" t="s">
        <v>546</v>
      </c>
      <c r="C20" s="845">
        <f>C21+C22+C23</f>
        <v>2027746.7575000001</v>
      </c>
      <c r="D20" s="845">
        <f t="shared" ref="D20:F20" si="0">D21+D22+D23</f>
        <v>5903.9650000000001</v>
      </c>
      <c r="E20" s="845">
        <f t="shared" si="0"/>
        <v>9133.8780000000006</v>
      </c>
      <c r="F20" s="845">
        <f t="shared" si="0"/>
        <v>890256.39870990184</v>
      </c>
      <c r="G20" s="860"/>
    </row>
    <row r="21" spans="1:7">
      <c r="A21" s="460" t="s">
        <v>392</v>
      </c>
      <c r="B21" s="459" t="s">
        <v>573</v>
      </c>
      <c r="C21" s="847">
        <v>2026441.8435</v>
      </c>
      <c r="D21" s="848">
        <v>5903.9650000000001</v>
      </c>
      <c r="E21" s="848">
        <v>9129.17</v>
      </c>
      <c r="F21" s="848">
        <v>884030.02995990182</v>
      </c>
      <c r="G21" s="861">
        <v>0</v>
      </c>
    </row>
    <row r="22" spans="1:7">
      <c r="A22" s="439" t="s">
        <v>551</v>
      </c>
      <c r="B22" s="850" t="s">
        <v>793</v>
      </c>
      <c r="C22" s="851">
        <v>1304.914</v>
      </c>
      <c r="D22" s="852">
        <v>0</v>
      </c>
      <c r="E22" s="852">
        <v>4.7080000000000002</v>
      </c>
      <c r="F22" s="852">
        <v>6226.3687499999996</v>
      </c>
      <c r="G22" s="862">
        <v>0</v>
      </c>
    </row>
    <row r="23" spans="1:7" ht="15.75" thickBot="1">
      <c r="A23" s="446"/>
      <c r="B23" s="458" t="s">
        <v>794</v>
      </c>
      <c r="C23" s="863">
        <v>0</v>
      </c>
      <c r="D23" s="221">
        <v>0</v>
      </c>
      <c r="E23" s="221">
        <v>0</v>
      </c>
      <c r="F23" s="221">
        <v>0</v>
      </c>
      <c r="G23" s="864">
        <v>0</v>
      </c>
    </row>
    <row r="24" spans="1:7" ht="15.75" thickBot="1">
      <c r="A24" s="457" t="s">
        <v>248</v>
      </c>
      <c r="B24" s="511" t="s">
        <v>572</v>
      </c>
      <c r="C24" s="845">
        <f>C9+C20</f>
        <v>30724469.265360001</v>
      </c>
      <c r="D24" s="845">
        <f>D9+D20</f>
        <v>565542.14749999996</v>
      </c>
      <c r="E24" s="845">
        <f>E9+E20</f>
        <v>443605.15100000013</v>
      </c>
      <c r="F24" s="845">
        <f>F9+F20</f>
        <v>22626627.738273431</v>
      </c>
      <c r="G24" s="860">
        <f>G9+G20</f>
        <v>76829</v>
      </c>
    </row>
    <row r="25" spans="1:7" ht="28.5" customHeight="1" thickBot="1">
      <c r="A25" s="1492" t="s">
        <v>795</v>
      </c>
      <c r="B25" s="1493"/>
      <c r="C25" s="1493"/>
      <c r="D25" s="1493"/>
      <c r="E25" s="1493"/>
      <c r="F25" s="1493"/>
      <c r="G25" s="1494"/>
    </row>
    <row r="26" spans="1:7">
      <c r="A26" s="159">
        <v>1</v>
      </c>
      <c r="B26" s="542" t="s">
        <v>375</v>
      </c>
      <c r="C26" s="865">
        <v>157676.10500000001</v>
      </c>
      <c r="D26" s="866">
        <v>1998.991</v>
      </c>
      <c r="E26" s="867">
        <v>2105.5909999999999</v>
      </c>
      <c r="F26" s="868">
        <v>195347.78427500004</v>
      </c>
      <c r="G26" s="869">
        <v>29.285</v>
      </c>
    </row>
    <row r="27" spans="1:7">
      <c r="A27" s="215">
        <v>2</v>
      </c>
      <c r="B27" s="543" t="s">
        <v>376</v>
      </c>
      <c r="C27" s="870">
        <v>3619.4650000000001</v>
      </c>
      <c r="D27" s="871">
        <v>3.5999999999999997E-2</v>
      </c>
      <c r="E27" s="872">
        <v>149.916</v>
      </c>
      <c r="F27" s="873">
        <v>11993.54388085</v>
      </c>
      <c r="G27" s="874">
        <v>0</v>
      </c>
    </row>
    <row r="28" spans="1:7">
      <c r="A28" s="215">
        <v>3</v>
      </c>
      <c r="B28" s="543" t="s">
        <v>648</v>
      </c>
      <c r="C28" s="870">
        <v>1142254.172</v>
      </c>
      <c r="D28" s="871">
        <v>42490.616000000002</v>
      </c>
      <c r="E28" s="872">
        <v>46652.947999999997</v>
      </c>
      <c r="F28" s="873">
        <v>1428063.6021632997</v>
      </c>
      <c r="G28" s="874">
        <v>2695.7910000000002</v>
      </c>
    </row>
    <row r="29" spans="1:7" ht="28.5">
      <c r="A29" s="215">
        <v>4</v>
      </c>
      <c r="B29" s="543" t="s">
        <v>377</v>
      </c>
      <c r="C29" s="870">
        <v>738700.34400000004</v>
      </c>
      <c r="D29" s="871">
        <v>0</v>
      </c>
      <c r="E29" s="872">
        <v>258.37599999999998</v>
      </c>
      <c r="F29" s="873">
        <v>844215.53272550006</v>
      </c>
      <c r="G29" s="874">
        <v>0</v>
      </c>
    </row>
    <row r="30" spans="1:7" ht="28.5">
      <c r="A30" s="215">
        <v>5</v>
      </c>
      <c r="B30" s="544" t="s">
        <v>660</v>
      </c>
      <c r="C30" s="870">
        <v>105193.28</v>
      </c>
      <c r="D30" s="871">
        <v>493.59800000000001</v>
      </c>
      <c r="E30" s="872">
        <v>791.35</v>
      </c>
      <c r="F30" s="873">
        <v>95375.116795000009</v>
      </c>
      <c r="G30" s="874">
        <v>240.92099999999999</v>
      </c>
    </row>
    <row r="31" spans="1:7">
      <c r="A31" s="215">
        <v>6</v>
      </c>
      <c r="B31" s="545" t="s">
        <v>378</v>
      </c>
      <c r="C31" s="870">
        <v>1036265.9125</v>
      </c>
      <c r="D31" s="871">
        <v>1087.1020000000001</v>
      </c>
      <c r="E31" s="872">
        <v>4089.1390000000001</v>
      </c>
      <c r="F31" s="873">
        <v>1224059.1273657503</v>
      </c>
      <c r="G31" s="874">
        <v>154.18799999999999</v>
      </c>
    </row>
    <row r="32" spans="1:7">
      <c r="A32" s="215">
        <v>7</v>
      </c>
      <c r="B32" s="546" t="s">
        <v>661</v>
      </c>
      <c r="C32" s="870">
        <v>2129632.7344999998</v>
      </c>
      <c r="D32" s="871">
        <v>35493.800999999999</v>
      </c>
      <c r="E32" s="872">
        <v>36423.875</v>
      </c>
      <c r="F32" s="873">
        <v>2181625.150283</v>
      </c>
      <c r="G32" s="874">
        <v>18769.310000000001</v>
      </c>
    </row>
    <row r="33" spans="1:7">
      <c r="A33" s="215">
        <v>8</v>
      </c>
      <c r="B33" s="545" t="s">
        <v>379</v>
      </c>
      <c r="C33" s="870">
        <v>757520.78200000001</v>
      </c>
      <c r="D33" s="871">
        <v>23032.363000000001</v>
      </c>
      <c r="E33" s="872">
        <v>14777.853999999999</v>
      </c>
      <c r="F33" s="873">
        <v>615631.13640419987</v>
      </c>
      <c r="G33" s="874">
        <v>1893.521</v>
      </c>
    </row>
    <row r="34" spans="1:7">
      <c r="A34" s="215">
        <v>9</v>
      </c>
      <c r="B34" s="543" t="s">
        <v>649</v>
      </c>
      <c r="C34" s="870">
        <v>290761.72700000001</v>
      </c>
      <c r="D34" s="871">
        <v>13452.728999999999</v>
      </c>
      <c r="E34" s="872">
        <v>10636.922</v>
      </c>
      <c r="F34" s="873">
        <v>753965.33337745001</v>
      </c>
      <c r="G34" s="874">
        <v>1326.5440000000001</v>
      </c>
    </row>
    <row r="35" spans="1:7" ht="28.5">
      <c r="A35" s="215">
        <v>10</v>
      </c>
      <c r="B35" s="543" t="s">
        <v>650</v>
      </c>
      <c r="C35" s="870">
        <v>0</v>
      </c>
      <c r="D35" s="871">
        <v>0</v>
      </c>
      <c r="E35" s="872">
        <v>0</v>
      </c>
      <c r="F35" s="873">
        <v>0</v>
      </c>
      <c r="G35" s="874">
        <v>0</v>
      </c>
    </row>
    <row r="36" spans="1:7" ht="42.75">
      <c r="A36" s="215">
        <v>11</v>
      </c>
      <c r="B36" s="543" t="s">
        <v>651</v>
      </c>
      <c r="C36" s="870">
        <v>395995.99900000001</v>
      </c>
      <c r="D36" s="871">
        <v>1305.0060000000001</v>
      </c>
      <c r="E36" s="872">
        <v>4842.5450000000001</v>
      </c>
      <c r="F36" s="873">
        <v>352285.17660000001</v>
      </c>
      <c r="G36" s="874">
        <v>106.59</v>
      </c>
    </row>
    <row r="37" spans="1:7">
      <c r="A37" s="215">
        <v>12</v>
      </c>
      <c r="B37" s="543" t="s">
        <v>662</v>
      </c>
      <c r="C37" s="870">
        <v>5205870.0392200006</v>
      </c>
      <c r="D37" s="871">
        <v>-8.0000000000000002E-3</v>
      </c>
      <c r="E37" s="872">
        <v>400.483</v>
      </c>
      <c r="F37" s="873">
        <v>40255.879980000005</v>
      </c>
      <c r="G37" s="874">
        <v>12.183</v>
      </c>
    </row>
    <row r="38" spans="1:7">
      <c r="A38" s="215">
        <v>13</v>
      </c>
      <c r="B38" s="543" t="s">
        <v>663</v>
      </c>
      <c r="C38" s="870">
        <v>61400.817999999999</v>
      </c>
      <c r="D38" s="871">
        <v>5899.3829999999998</v>
      </c>
      <c r="E38" s="872">
        <v>6095.7219999999998</v>
      </c>
      <c r="F38" s="873">
        <v>130691.6338</v>
      </c>
      <c r="G38" s="874">
        <v>1.95</v>
      </c>
    </row>
    <row r="39" spans="1:7">
      <c r="A39" s="215">
        <v>14</v>
      </c>
      <c r="B39" s="543" t="s">
        <v>571</v>
      </c>
      <c r="C39" s="870">
        <v>103768.21249999999</v>
      </c>
      <c r="D39" s="871">
        <v>2487.0300000000002</v>
      </c>
      <c r="E39" s="872">
        <v>2930.8629999999998</v>
      </c>
      <c r="F39" s="873">
        <v>159506.65342500003</v>
      </c>
      <c r="G39" s="874">
        <v>7.5529999999999999</v>
      </c>
    </row>
    <row r="40" spans="1:7">
      <c r="A40" s="215">
        <v>15</v>
      </c>
      <c r="B40" s="543" t="s">
        <v>570</v>
      </c>
      <c r="C40" s="870">
        <v>316965.78000000003</v>
      </c>
      <c r="D40" s="871">
        <v>269.96499999999997</v>
      </c>
      <c r="E40" s="872">
        <v>1211.06</v>
      </c>
      <c r="F40" s="873">
        <v>403786.44056050002</v>
      </c>
      <c r="G40" s="874">
        <v>10.763999999999999</v>
      </c>
    </row>
    <row r="41" spans="1:7" ht="28.5">
      <c r="A41" s="215">
        <v>16</v>
      </c>
      <c r="B41" s="875" t="s">
        <v>569</v>
      </c>
      <c r="C41" s="876">
        <v>3119276.406</v>
      </c>
      <c r="D41" s="871">
        <v>0</v>
      </c>
      <c r="E41" s="872">
        <v>0.55100000000000005</v>
      </c>
      <c r="F41" s="873">
        <v>0</v>
      </c>
      <c r="G41" s="874">
        <v>0</v>
      </c>
    </row>
    <row r="42" spans="1:7">
      <c r="A42" s="215">
        <v>17</v>
      </c>
      <c r="B42" s="543" t="s">
        <v>568</v>
      </c>
      <c r="C42" s="870">
        <v>2886.364</v>
      </c>
      <c r="D42" s="871">
        <v>0</v>
      </c>
      <c r="E42" s="872">
        <v>108.745</v>
      </c>
      <c r="F42" s="873">
        <v>0</v>
      </c>
      <c r="G42" s="874">
        <v>17.923999999999999</v>
      </c>
    </row>
    <row r="43" spans="1:7">
      <c r="A43" s="215">
        <v>18</v>
      </c>
      <c r="B43" s="543" t="s">
        <v>567</v>
      </c>
      <c r="C43" s="870">
        <v>50433.593999999997</v>
      </c>
      <c r="D43" s="871">
        <v>0</v>
      </c>
      <c r="E43" s="872">
        <v>402.03899999999999</v>
      </c>
      <c r="F43" s="873">
        <v>64900.925638599991</v>
      </c>
      <c r="G43" s="874">
        <v>0</v>
      </c>
    </row>
    <row r="44" spans="1:7">
      <c r="A44" s="215">
        <v>19</v>
      </c>
      <c r="B44" s="543" t="s">
        <v>664</v>
      </c>
      <c r="C44" s="870">
        <v>34513.834999999999</v>
      </c>
      <c r="D44" s="871">
        <v>0</v>
      </c>
      <c r="E44" s="872">
        <v>278.678</v>
      </c>
      <c r="F44" s="873">
        <v>136703.83816625003</v>
      </c>
      <c r="G44" s="874">
        <v>2.44</v>
      </c>
    </row>
    <row r="45" spans="1:7" s="842" customFormat="1">
      <c r="A45" s="160">
        <v>20</v>
      </c>
      <c r="B45" s="547" t="s">
        <v>652</v>
      </c>
      <c r="C45" s="877">
        <v>14267.53</v>
      </c>
      <c r="D45" s="878">
        <v>46.753</v>
      </c>
      <c r="E45" s="879">
        <v>584.42999999999995</v>
      </c>
      <c r="F45" s="880">
        <v>11650.47373</v>
      </c>
      <c r="G45" s="874">
        <v>1813.597</v>
      </c>
    </row>
    <row r="46" spans="1:7" ht="42.75">
      <c r="A46" s="160">
        <v>21</v>
      </c>
      <c r="B46" s="547" t="s">
        <v>653</v>
      </c>
      <c r="C46" s="881">
        <v>0.56000000000000005</v>
      </c>
      <c r="D46" s="882">
        <v>0</v>
      </c>
      <c r="E46" s="883">
        <v>0</v>
      </c>
      <c r="F46" s="884">
        <v>0</v>
      </c>
      <c r="G46" s="874">
        <v>0</v>
      </c>
    </row>
    <row r="47" spans="1:7" ht="15.75" thickBot="1">
      <c r="A47" s="158">
        <v>22</v>
      </c>
      <c r="B47" s="547" t="s">
        <v>796</v>
      </c>
      <c r="C47" s="881">
        <v>1.794</v>
      </c>
      <c r="D47" s="885">
        <v>0</v>
      </c>
      <c r="E47" s="886">
        <v>0.89400000000000002</v>
      </c>
      <c r="F47" s="884">
        <v>0</v>
      </c>
      <c r="G47" s="887">
        <v>12</v>
      </c>
    </row>
    <row r="48" spans="1:7" ht="15.75" thickBot="1">
      <c r="A48" s="548">
        <v>23</v>
      </c>
      <c r="B48" s="549" t="s">
        <v>431</v>
      </c>
      <c r="C48" s="888">
        <f>C26+C27+C28+C29+C30+C31+C32+C33+C34+C35+C36+C37+C38+C39+C40+C41+C42+C43+C44+C45+C46+C47</f>
        <v>15667005.45372</v>
      </c>
      <c r="D48" s="888">
        <f>D26+D27+D28+D29+D30+D31+D32+D33+D34+D35+D36+D37+D38+D39+D40+D41+D42+D43+D44+D45+D46+D47</f>
        <v>128057.36499999999</v>
      </c>
      <c r="E48" s="888">
        <f>E26+E27+E28+E29+E30+E31+E32+E33+E34+E35+E36+E37+E38+E39+E40+E41+E42+E43+E44+E45+E46+E47</f>
        <v>132741.981</v>
      </c>
      <c r="F48" s="888">
        <f t="shared" ref="F48" si="1">F26+F27+F28+F29+F30+F31+F32+F33+F34+F35+F36+F37+F38+F39+F40+F41+F42+F43+F44+F45+F46+F47</f>
        <v>8650057.349170398</v>
      </c>
      <c r="G48" s="889">
        <f>G26+G27+G28+G29+G30+G31+G32+G33+G34+G35+G36+G37+G38+G39+G40+G41+G42+G43+G44+G45+G46+G47</f>
        <v>27094.561000000005</v>
      </c>
    </row>
    <row r="49" spans="1:7">
      <c r="A49" s="456"/>
    </row>
    <row r="50" spans="1:7">
      <c r="G50" s="890"/>
    </row>
    <row r="53" spans="1:7">
      <c r="G53" s="890"/>
    </row>
  </sheetData>
  <mergeCells count="8">
    <mergeCell ref="A8:G8"/>
    <mergeCell ref="A25:G25"/>
    <mergeCell ref="A5:A7"/>
    <mergeCell ref="B5:B7"/>
    <mergeCell ref="C5:D5"/>
    <mergeCell ref="E5:E6"/>
    <mergeCell ref="F5:F6"/>
    <mergeCell ref="G5:G6"/>
  </mergeCells>
  <pageMargins left="0.23622047244094491" right="0.23622047244094491" top="0.74803149606299213" bottom="0.74803149606299213" header="0.31496062992125984" footer="0.31496062992125984"/>
  <pageSetup paperSize="9" scale="55" orientation="portrait"/>
  <headerFooter>
    <oddHeader>&amp;L&amp;"Tahoma,Bold"Уни банка АД Скопје&amp;R&amp;"Tahoma,Bold" Образец КРЗД</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Normal="100" zoomScaleSheetLayoutView="110" workbookViewId="0">
      <selection activeCell="B1" sqref="B1"/>
    </sheetView>
  </sheetViews>
  <sheetFormatPr defaultRowHeight="15"/>
  <cols>
    <col min="1" max="1" width="9.140625" style="1099"/>
    <col min="2" max="2" width="63.42578125" style="1099" customWidth="1"/>
    <col min="3" max="3" width="22.85546875" style="1124" customWidth="1"/>
    <col min="4" max="4" width="28.5703125" style="1099" customWidth="1"/>
    <col min="5" max="16384" width="9.140625" style="1099"/>
  </cols>
  <sheetData>
    <row r="1" spans="1:4" ht="15.75" thickBot="1">
      <c r="A1" s="1096"/>
      <c r="B1" s="1096"/>
      <c r="C1" s="1097"/>
      <c r="D1" s="1098" t="s">
        <v>1</v>
      </c>
    </row>
    <row r="2" spans="1:4" ht="43.5" thickBot="1">
      <c r="A2" s="1507" t="s">
        <v>0</v>
      </c>
      <c r="B2" s="1509" t="s">
        <v>29</v>
      </c>
      <c r="C2" s="1100" t="s">
        <v>592</v>
      </c>
      <c r="D2" s="1101" t="s">
        <v>967</v>
      </c>
    </row>
    <row r="3" spans="1:4" ht="15.75" thickBot="1">
      <c r="A3" s="1508"/>
      <c r="B3" s="1510"/>
      <c r="C3" s="1102">
        <v>1</v>
      </c>
      <c r="D3" s="1103">
        <v>2</v>
      </c>
    </row>
    <row r="4" spans="1:4" ht="29.25" thickBot="1">
      <c r="A4" s="1104" t="s">
        <v>250</v>
      </c>
      <c r="B4" s="1105" t="s">
        <v>591</v>
      </c>
      <c r="C4" s="1106">
        <v>692233</v>
      </c>
      <c r="D4" s="1107"/>
    </row>
    <row r="5" spans="1:4" ht="29.25" thickBot="1">
      <c r="A5" s="1104" t="s">
        <v>247</v>
      </c>
      <c r="B5" s="1105" t="s">
        <v>590</v>
      </c>
      <c r="C5" s="1106">
        <v>458453</v>
      </c>
      <c r="D5" s="1107"/>
    </row>
    <row r="6" spans="1:4" ht="28.5">
      <c r="A6" s="1108" t="s">
        <v>248</v>
      </c>
      <c r="B6" s="1109" t="s">
        <v>589</v>
      </c>
      <c r="C6" s="1110">
        <v>595045</v>
      </c>
      <c r="D6" s="1111"/>
    </row>
    <row r="7" spans="1:4">
      <c r="A7" s="1112" t="s">
        <v>588</v>
      </c>
      <c r="B7" s="1113" t="s">
        <v>968</v>
      </c>
      <c r="C7" s="1114">
        <v>129124</v>
      </c>
      <c r="D7" s="1115"/>
    </row>
    <row r="8" spans="1:4">
      <c r="A8" s="1112" t="s">
        <v>587</v>
      </c>
      <c r="B8" s="1113" t="s">
        <v>586</v>
      </c>
      <c r="C8" s="1114">
        <v>116180</v>
      </c>
      <c r="D8" s="1115"/>
    </row>
    <row r="9" spans="1:4">
      <c r="A9" s="1112" t="s">
        <v>585</v>
      </c>
      <c r="B9" s="1113" t="s">
        <v>584</v>
      </c>
      <c r="C9" s="1116">
        <v>17210</v>
      </c>
      <c r="D9" s="1117">
        <v>20929</v>
      </c>
    </row>
    <row r="10" spans="1:4">
      <c r="A10" s="1112" t="s">
        <v>583</v>
      </c>
      <c r="B10" s="1118" t="s">
        <v>582</v>
      </c>
      <c r="C10" s="1116">
        <v>255703</v>
      </c>
      <c r="D10" s="1117">
        <v>36360</v>
      </c>
    </row>
    <row r="11" spans="1:4">
      <c r="A11" s="1112" t="s">
        <v>581</v>
      </c>
      <c r="B11" s="1113" t="s">
        <v>580</v>
      </c>
      <c r="C11" s="1114">
        <v>76828</v>
      </c>
      <c r="D11" s="1115"/>
    </row>
    <row r="12" spans="1:4">
      <c r="A12" s="1112" t="s">
        <v>579</v>
      </c>
      <c r="B12" s="1113" t="s">
        <v>578</v>
      </c>
      <c r="C12" s="1114">
        <v>0</v>
      </c>
      <c r="D12" s="1115"/>
    </row>
    <row r="13" spans="1:4" ht="29.25" thickBot="1">
      <c r="A13" s="1119" t="s">
        <v>249</v>
      </c>
      <c r="B13" s="1120" t="s">
        <v>634</v>
      </c>
      <c r="C13" s="1121">
        <v>565641</v>
      </c>
      <c r="D13" s="1122"/>
    </row>
    <row r="14" spans="1:4">
      <c r="C14" s="1123"/>
    </row>
    <row r="15" spans="1:4">
      <c r="C15" s="1123"/>
    </row>
    <row r="16" spans="1:4">
      <c r="C16" s="1123"/>
      <c r="D16" s="1124"/>
    </row>
    <row r="17" spans="3:3">
      <c r="C17" s="1123"/>
    </row>
    <row r="18" spans="3:3">
      <c r="C18" s="1123"/>
    </row>
    <row r="19" spans="3:3">
      <c r="C19" s="1123"/>
    </row>
    <row r="20" spans="3:3">
      <c r="C20" s="1123"/>
    </row>
    <row r="21" spans="3:3">
      <c r="C21" s="1123"/>
    </row>
    <row r="22" spans="3:3">
      <c r="C22" s="1123"/>
    </row>
  </sheetData>
  <mergeCells count="2">
    <mergeCell ref="A2:A3"/>
    <mergeCell ref="B2:B3"/>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D17"/>
  <sheetViews>
    <sheetView zoomScale="91" zoomScaleNormal="91" workbookViewId="0">
      <selection activeCell="D12" sqref="D12"/>
    </sheetView>
  </sheetViews>
  <sheetFormatPr defaultColWidth="9.140625" defaultRowHeight="14.25"/>
  <cols>
    <col min="1" max="1" width="3.140625" style="1" customWidth="1"/>
    <col min="2" max="2" width="9.5703125" style="1" customWidth="1"/>
    <col min="3" max="3" width="63" style="1" customWidth="1"/>
    <col min="4" max="4" width="131.85546875" style="1" customWidth="1"/>
    <col min="5" max="5" width="19.140625" style="1" customWidth="1"/>
    <col min="6" max="16384" width="9.140625" style="1"/>
  </cols>
  <sheetData>
    <row r="1" spans="2:4">
      <c r="B1" s="1378" t="s">
        <v>670</v>
      </c>
      <c r="C1" s="1378"/>
      <c r="D1" s="1378"/>
    </row>
    <row r="2" spans="2:4" ht="13.5" customHeight="1">
      <c r="B2" s="603"/>
      <c r="C2" s="603"/>
      <c r="D2" s="603"/>
    </row>
    <row r="3" spans="2:4" ht="15" thickBot="1"/>
    <row r="4" spans="2:4" ht="30.6" customHeight="1" thickBot="1">
      <c r="B4" s="183" t="s">
        <v>298</v>
      </c>
      <c r="C4" s="323" t="s">
        <v>297</v>
      </c>
      <c r="D4" s="328" t="s">
        <v>29</v>
      </c>
    </row>
    <row r="5" spans="2:4" ht="15.6" customHeight="1" thickBot="1">
      <c r="B5" s="326">
        <v>1</v>
      </c>
      <c r="C5" s="327">
        <v>2</v>
      </c>
      <c r="D5" s="329">
        <v>3</v>
      </c>
    </row>
    <row r="6" spans="2:4">
      <c r="B6" s="182">
        <v>1</v>
      </c>
      <c r="C6" s="324" t="s">
        <v>292</v>
      </c>
      <c r="D6" s="305" t="s">
        <v>936</v>
      </c>
    </row>
    <row r="7" spans="2:4" ht="14.25" customHeight="1">
      <c r="B7" s="556">
        <v>2</v>
      </c>
      <c r="C7" s="557" t="s">
        <v>293</v>
      </c>
      <c r="D7" s="552" t="s">
        <v>937</v>
      </c>
    </row>
    <row r="8" spans="2:4" ht="14.25" customHeight="1">
      <c r="B8" s="556">
        <v>3</v>
      </c>
      <c r="C8" s="557" t="s">
        <v>295</v>
      </c>
      <c r="D8" s="1082" t="s">
        <v>938</v>
      </c>
    </row>
    <row r="9" spans="2:4" ht="14.25" customHeight="1">
      <c r="B9" s="556">
        <v>4</v>
      </c>
      <c r="C9" s="557" t="s">
        <v>294</v>
      </c>
      <c r="D9" s="552">
        <v>4646088</v>
      </c>
    </row>
    <row r="10" spans="2:4" ht="14.25" customHeight="1">
      <c r="B10" s="556">
        <v>5</v>
      </c>
      <c r="C10" s="557" t="s">
        <v>296</v>
      </c>
      <c r="D10" s="1083" t="s">
        <v>939</v>
      </c>
    </row>
    <row r="11" spans="2:4" ht="14.25" customHeight="1">
      <c r="B11" s="556">
        <v>6</v>
      </c>
      <c r="C11" s="1084" t="s">
        <v>274</v>
      </c>
      <c r="D11" s="552">
        <v>375</v>
      </c>
    </row>
    <row r="12" spans="2:4" ht="409.5">
      <c r="B12" s="556">
        <v>7</v>
      </c>
      <c r="C12" s="557" t="s">
        <v>299</v>
      </c>
      <c r="D12" s="1085" t="s">
        <v>1015</v>
      </c>
    </row>
    <row r="13" spans="2:4" ht="355.5" customHeight="1">
      <c r="B13" s="556">
        <v>8</v>
      </c>
      <c r="C13" s="557" t="s">
        <v>686</v>
      </c>
      <c r="D13" s="552" t="s">
        <v>954</v>
      </c>
    </row>
    <row r="14" spans="2:4" ht="29.25" thickBot="1">
      <c r="B14" s="558">
        <v>9</v>
      </c>
      <c r="C14" s="1086" t="s">
        <v>667</v>
      </c>
      <c r="D14" s="1087" t="s">
        <v>678</v>
      </c>
    </row>
    <row r="15" spans="2:4" ht="25.5" customHeight="1">
      <c r="B15" s="5"/>
      <c r="C15" s="5"/>
      <c r="D15" s="5"/>
    </row>
    <row r="16" spans="2:4" ht="35.25" customHeight="1">
      <c r="B16" s="1379" t="s">
        <v>687</v>
      </c>
      <c r="C16" s="1379"/>
      <c r="D16" s="1379"/>
    </row>
    <row r="17" spans="2:4">
      <c r="B17" s="5"/>
      <c r="C17" s="5"/>
      <c r="D17" s="5"/>
    </row>
  </sheetData>
  <mergeCells count="2">
    <mergeCell ref="B1:D1"/>
    <mergeCell ref="B16:D16"/>
  </mergeCells>
  <hyperlinks>
    <hyperlink ref="D10" r:id="rId1" location="groupItem1"/>
    <hyperlink ref="D14" r:id="rId2"/>
  </hyperlinks>
  <printOptions horizontalCentered="1"/>
  <pageMargins left="0.70866141732283505" right="0.70866141732283505" top="0.74803149606299202" bottom="0.74803149606299202" header="0.31496062992126" footer="0.31496062992126"/>
  <pageSetup paperSize="9" scale="48" orientation="landscape"/>
  <headerFooter>
    <oddHeader>&amp;L&amp;"Tahoma,Bold"УНИ Банка АД Скопје&amp;R&amp;"Tahoma,Bold"Образец ОП1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0"/>
  <sheetViews>
    <sheetView zoomScaleNormal="100" zoomScaleSheetLayoutView="100" workbookViewId="0">
      <selection activeCell="A3" sqref="A3"/>
    </sheetView>
  </sheetViews>
  <sheetFormatPr defaultRowHeight="15"/>
  <cols>
    <col min="1" max="1" width="8" customWidth="1"/>
    <col min="2" max="2" width="27" customWidth="1"/>
    <col min="3" max="8" width="17" customWidth="1"/>
  </cols>
  <sheetData>
    <row r="3" spans="1:8">
      <c r="A3" s="124" t="s">
        <v>797</v>
      </c>
      <c r="B3" s="1"/>
    </row>
    <row r="4" spans="1:8" ht="15.75" thickBot="1">
      <c r="A4" s="478"/>
      <c r="G4" s="1" t="s">
        <v>1</v>
      </c>
    </row>
    <row r="5" spans="1:8" ht="15.75" thickBot="1">
      <c r="A5" s="1511" t="s">
        <v>0</v>
      </c>
      <c r="B5" s="1514" t="s">
        <v>29</v>
      </c>
      <c r="C5" s="1517" t="s">
        <v>647</v>
      </c>
      <c r="D5" s="1518"/>
      <c r="E5" s="1518"/>
      <c r="F5" s="1518"/>
      <c r="G5" s="1518"/>
      <c r="H5" s="1519"/>
    </row>
    <row r="6" spans="1:8" ht="42" customHeight="1" thickBot="1">
      <c r="A6" s="1512"/>
      <c r="B6" s="1515"/>
      <c r="C6" s="592" t="s">
        <v>530</v>
      </c>
      <c r="D6" s="602" t="s">
        <v>597</v>
      </c>
      <c r="E6" s="602" t="s">
        <v>596</v>
      </c>
      <c r="F6" s="602" t="s">
        <v>595</v>
      </c>
      <c r="G6" s="602" t="s">
        <v>594</v>
      </c>
      <c r="H6" s="477" t="s">
        <v>431</v>
      </c>
    </row>
    <row r="7" spans="1:8" ht="19.5" customHeight="1" thickBot="1">
      <c r="A7" s="1513"/>
      <c r="B7" s="1516"/>
      <c r="C7" s="476">
        <v>1</v>
      </c>
      <c r="D7" s="475">
        <v>2</v>
      </c>
      <c r="E7" s="475">
        <v>3</v>
      </c>
      <c r="F7" s="475">
        <v>4</v>
      </c>
      <c r="G7" s="475">
        <v>5</v>
      </c>
      <c r="H7" s="474">
        <v>6</v>
      </c>
    </row>
    <row r="8" spans="1:8" ht="18.75" customHeight="1">
      <c r="A8" s="473">
        <v>1</v>
      </c>
      <c r="B8" s="472" t="s">
        <v>552</v>
      </c>
      <c r="C8" s="891">
        <v>128736.558</v>
      </c>
      <c r="D8" s="892">
        <v>2751242.9840000002</v>
      </c>
      <c r="E8" s="892">
        <v>4285963.8470000001</v>
      </c>
      <c r="F8" s="892">
        <v>13970600.313999999</v>
      </c>
      <c r="G8" s="892">
        <v>340598.48035999999</v>
      </c>
      <c r="H8" s="893">
        <f>C8+D8+E8+F8+G8</f>
        <v>21477142.183360003</v>
      </c>
    </row>
    <row r="9" spans="1:8" ht="30" thickBot="1">
      <c r="A9" s="471">
        <v>2</v>
      </c>
      <c r="B9" s="470" t="s">
        <v>593</v>
      </c>
      <c r="C9" s="894">
        <v>0</v>
      </c>
      <c r="D9" s="895">
        <v>2954043.145</v>
      </c>
      <c r="E9" s="895">
        <v>347950.72200000001</v>
      </c>
      <c r="F9" s="895">
        <v>0</v>
      </c>
      <c r="G9" s="895">
        <v>0</v>
      </c>
      <c r="H9" s="896">
        <f>C9+D9+E9+F9+G9</f>
        <v>3301993.8670000001</v>
      </c>
    </row>
    <row r="10" spans="1:8" ht="21.75" customHeight="1" thickBot="1">
      <c r="A10" s="287">
        <v>3</v>
      </c>
      <c r="B10" s="513" t="s">
        <v>431</v>
      </c>
      <c r="C10" s="897">
        <f>C8+C9</f>
        <v>128736.558</v>
      </c>
      <c r="D10" s="898">
        <f t="shared" ref="D10:H10" si="0">D8+D9</f>
        <v>5705286.1290000007</v>
      </c>
      <c r="E10" s="898">
        <f t="shared" si="0"/>
        <v>4633914.5690000001</v>
      </c>
      <c r="F10" s="898">
        <f t="shared" si="0"/>
        <v>13970600.313999999</v>
      </c>
      <c r="G10" s="898">
        <f t="shared" si="0"/>
        <v>340598.48035999999</v>
      </c>
      <c r="H10" s="899">
        <f t="shared" si="0"/>
        <v>24779136.050360002</v>
      </c>
    </row>
  </sheetData>
  <mergeCells count="3">
    <mergeCell ref="A5:A7"/>
    <mergeCell ref="B5:B7"/>
    <mergeCell ref="C5:H5"/>
  </mergeCells>
  <pageMargins left="0.70866141732283472" right="0.70866141732283472" top="0.74803149606299213" bottom="0.74803149606299213" header="0.31496062992125984" footer="0.31496062992125984"/>
  <pageSetup paperSize="9" scale="95" orientation="landscape"/>
  <headerFooter>
    <oddHeader>&amp;L&amp;"Tahoma,Bold"Уни Банка АД Скопје&amp;R&amp;"Tahoma,Bold"Образец КРПР</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zoomScaleSheetLayoutView="100" workbookViewId="0">
      <selection activeCell="K17" sqref="K17"/>
    </sheetView>
  </sheetViews>
  <sheetFormatPr defaultRowHeight="32.25" customHeight="1"/>
  <cols>
    <col min="1" max="1" width="9.140625" style="1099" customWidth="1"/>
    <col min="2" max="2" width="31.85546875" style="1099" customWidth="1"/>
    <col min="3" max="8" width="16.140625" style="1099" customWidth="1"/>
    <col min="9" max="9" width="15.85546875" style="1099" customWidth="1"/>
    <col min="10" max="10" width="17.5703125" style="1099" customWidth="1"/>
    <col min="11" max="11" width="9.140625" style="1127"/>
    <col min="12" max="16384" width="9.140625" style="1099"/>
  </cols>
  <sheetData>
    <row r="1" spans="1:10" ht="32.25" customHeight="1">
      <c r="A1" s="1125" t="s">
        <v>969</v>
      </c>
      <c r="B1" s="1126"/>
      <c r="C1" s="1126"/>
      <c r="D1" s="1126"/>
      <c r="E1" s="1126"/>
      <c r="F1" s="1126"/>
      <c r="G1" s="1126"/>
      <c r="H1" s="1126"/>
      <c r="I1" s="1126"/>
      <c r="J1" s="1126"/>
    </row>
    <row r="2" spans="1:10" ht="32.25" customHeight="1" thickBot="1">
      <c r="A2" s="1126"/>
      <c r="B2" s="1126"/>
      <c r="C2" s="1128"/>
      <c r="D2" s="1520"/>
      <c r="E2" s="1520"/>
      <c r="F2" s="1128"/>
      <c r="G2" s="1128"/>
      <c r="H2" s="1128"/>
      <c r="I2" s="1128"/>
      <c r="J2" s="1129" t="s">
        <v>1</v>
      </c>
    </row>
    <row r="3" spans="1:10" ht="32.25" customHeight="1" thickBot="1">
      <c r="A3" s="1521" t="s">
        <v>0</v>
      </c>
      <c r="B3" s="1521" t="s">
        <v>29</v>
      </c>
      <c r="C3" s="1523" t="s">
        <v>608</v>
      </c>
      <c r="D3" s="1524"/>
      <c r="E3" s="1524"/>
      <c r="F3" s="1524"/>
      <c r="G3" s="1524"/>
      <c r="H3" s="1524"/>
      <c r="I3" s="1524"/>
      <c r="J3" s="1525"/>
    </row>
    <row r="4" spans="1:10" ht="32.25" customHeight="1" thickBot="1">
      <c r="A4" s="1522"/>
      <c r="B4" s="1522"/>
      <c r="C4" s="1526" t="s">
        <v>607</v>
      </c>
      <c r="D4" s="1527"/>
      <c r="E4" s="1528" t="s">
        <v>606</v>
      </c>
      <c r="F4" s="1526"/>
      <c r="G4" s="1528" t="s">
        <v>605</v>
      </c>
      <c r="H4" s="1527"/>
      <c r="I4" s="1529" t="s">
        <v>431</v>
      </c>
      <c r="J4" s="1530"/>
    </row>
    <row r="5" spans="1:10" ht="32.25" customHeight="1" thickBot="1">
      <c r="A5" s="1522"/>
      <c r="B5" s="1522"/>
      <c r="C5" s="1130" t="s">
        <v>604</v>
      </c>
      <c r="D5" s="1131" t="s">
        <v>603</v>
      </c>
      <c r="E5" s="1132" t="s">
        <v>604</v>
      </c>
      <c r="F5" s="1133" t="s">
        <v>603</v>
      </c>
      <c r="G5" s="1132" t="s">
        <v>604</v>
      </c>
      <c r="H5" s="1134" t="s">
        <v>603</v>
      </c>
      <c r="I5" s="1132" t="s">
        <v>604</v>
      </c>
      <c r="J5" s="1131" t="s">
        <v>603</v>
      </c>
    </row>
    <row r="6" spans="1:10" ht="32.25" customHeight="1" thickBot="1">
      <c r="A6" s="1522"/>
      <c r="B6" s="1522"/>
      <c r="C6" s="1135">
        <v>1</v>
      </c>
      <c r="D6" s="1136">
        <v>2</v>
      </c>
      <c r="E6" s="1137">
        <v>3</v>
      </c>
      <c r="F6" s="1138">
        <v>4</v>
      </c>
      <c r="G6" s="1137">
        <v>5</v>
      </c>
      <c r="H6" s="1136">
        <v>6</v>
      </c>
      <c r="I6" s="1137" t="s">
        <v>432</v>
      </c>
      <c r="J6" s="1139" t="s">
        <v>433</v>
      </c>
    </row>
    <row r="7" spans="1:10" ht="32.25" customHeight="1">
      <c r="A7" s="1140" t="s">
        <v>250</v>
      </c>
      <c r="B7" s="1141" t="s">
        <v>602</v>
      </c>
      <c r="C7" s="1142"/>
      <c r="D7" s="1143"/>
      <c r="E7" s="1144">
        <v>277</v>
      </c>
      <c r="F7" s="1143">
        <v>135</v>
      </c>
      <c r="G7" s="1144">
        <v>209</v>
      </c>
      <c r="H7" s="1144">
        <v>209</v>
      </c>
      <c r="I7" s="1145">
        <f>C7+E7+G7</f>
        <v>486</v>
      </c>
      <c r="J7" s="1146">
        <f>D7+F7+H7</f>
        <v>344</v>
      </c>
    </row>
    <row r="8" spans="1:10" ht="32.25" customHeight="1">
      <c r="A8" s="1147" t="s">
        <v>247</v>
      </c>
      <c r="B8" s="1148" t="s">
        <v>601</v>
      </c>
      <c r="C8" s="1149"/>
      <c r="D8" s="1150"/>
      <c r="E8" s="1151"/>
      <c r="F8" s="1150"/>
      <c r="G8" s="1151">
        <f>3350+19957+19934</f>
        <v>43241</v>
      </c>
      <c r="H8" s="1151">
        <f>3350+19957+19934</f>
        <v>43241</v>
      </c>
      <c r="I8" s="1152">
        <f t="shared" ref="I8:J11" si="0">C8+E8+G8</f>
        <v>43241</v>
      </c>
      <c r="J8" s="1153">
        <f t="shared" si="0"/>
        <v>43241</v>
      </c>
    </row>
    <row r="9" spans="1:10" ht="32.25" customHeight="1">
      <c r="A9" s="1147" t="s">
        <v>248</v>
      </c>
      <c r="B9" s="1154" t="s">
        <v>600</v>
      </c>
      <c r="C9" s="1149"/>
      <c r="D9" s="1150"/>
      <c r="E9" s="1151"/>
      <c r="F9" s="1150"/>
      <c r="G9" s="1151">
        <f>2820+1137</f>
        <v>3957</v>
      </c>
      <c r="H9" s="1151">
        <f>2820+1137</f>
        <v>3957</v>
      </c>
      <c r="I9" s="1152">
        <f t="shared" si="0"/>
        <v>3957</v>
      </c>
      <c r="J9" s="1153">
        <f t="shared" si="0"/>
        <v>3957</v>
      </c>
    </row>
    <row r="10" spans="1:10" ht="32.25" customHeight="1">
      <c r="A10" s="1147" t="s">
        <v>249</v>
      </c>
      <c r="B10" s="1155" t="s">
        <v>599</v>
      </c>
      <c r="C10" s="1149"/>
      <c r="D10" s="1150"/>
      <c r="E10" s="1151">
        <v>3607</v>
      </c>
      <c r="F10" s="1150">
        <v>2130</v>
      </c>
      <c r="G10" s="1151">
        <v>17488</v>
      </c>
      <c r="H10" s="1151">
        <v>17488</v>
      </c>
      <c r="I10" s="1152">
        <f t="shared" si="0"/>
        <v>21095</v>
      </c>
      <c r="J10" s="1153">
        <f t="shared" si="0"/>
        <v>19618</v>
      </c>
    </row>
    <row r="11" spans="1:10" ht="32.25" customHeight="1" thickBot="1">
      <c r="A11" s="1156" t="s">
        <v>254</v>
      </c>
      <c r="B11" s="1157" t="s">
        <v>598</v>
      </c>
      <c r="C11" s="1158">
        <v>1429</v>
      </c>
      <c r="D11" s="1159">
        <v>514</v>
      </c>
      <c r="E11" s="1160"/>
      <c r="F11" s="1159"/>
      <c r="G11" s="1160">
        <f>22205+684+55030</f>
        <v>77919</v>
      </c>
      <c r="H11" s="1160">
        <f>22205+684+55030</f>
        <v>77919</v>
      </c>
      <c r="I11" s="1161">
        <f t="shared" si="0"/>
        <v>79348</v>
      </c>
      <c r="J11" s="1162">
        <f t="shared" si="0"/>
        <v>78433</v>
      </c>
    </row>
    <row r="12" spans="1:10" ht="32.25" customHeight="1" thickBot="1">
      <c r="A12" s="1163" t="s">
        <v>255</v>
      </c>
      <c r="B12" s="1164" t="s">
        <v>431</v>
      </c>
      <c r="C12" s="1165">
        <f t="shared" ref="C12:J12" si="1">C7+C8+C9+C10+C11</f>
        <v>1429</v>
      </c>
      <c r="D12" s="1165">
        <f t="shared" si="1"/>
        <v>514</v>
      </c>
      <c r="E12" s="1165">
        <f t="shared" si="1"/>
        <v>3884</v>
      </c>
      <c r="F12" s="1165">
        <f t="shared" si="1"/>
        <v>2265</v>
      </c>
      <c r="G12" s="1165">
        <f t="shared" si="1"/>
        <v>142814</v>
      </c>
      <c r="H12" s="1165">
        <f t="shared" si="1"/>
        <v>142814</v>
      </c>
      <c r="I12" s="1166">
        <f t="shared" si="1"/>
        <v>148127</v>
      </c>
      <c r="J12" s="1167">
        <f t="shared" si="1"/>
        <v>145593</v>
      </c>
    </row>
  </sheetData>
  <mergeCells count="8">
    <mergeCell ref="D2:E2"/>
    <mergeCell ref="A3:A6"/>
    <mergeCell ref="B3:B6"/>
    <mergeCell ref="C3:J3"/>
    <mergeCell ref="C4:D4"/>
    <mergeCell ref="E4:F4"/>
    <mergeCell ref="G4:H4"/>
    <mergeCell ref="I4:J4"/>
  </mergeCell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32"/>
  <sheetViews>
    <sheetView zoomScaleNormal="100" zoomScaleSheetLayoutView="100" workbookViewId="0">
      <selection activeCell="B4" sqref="B4"/>
    </sheetView>
  </sheetViews>
  <sheetFormatPr defaultColWidth="9.140625" defaultRowHeight="14.25"/>
  <cols>
    <col min="1" max="1" width="9" style="1" customWidth="1"/>
    <col min="2" max="2" width="45.85546875" style="1" customWidth="1"/>
    <col min="3" max="3" width="14.140625" style="1" customWidth="1"/>
    <col min="4" max="5" width="13.5703125" style="1" customWidth="1"/>
    <col min="6" max="6" width="14.7109375" style="1" customWidth="1"/>
    <col min="7" max="8" width="13.5703125" style="1" customWidth="1"/>
    <col min="9" max="9" width="16.140625" style="1" customWidth="1"/>
    <col min="10" max="10" width="15.7109375" style="1" customWidth="1"/>
    <col min="11" max="12" width="13.5703125" style="1" customWidth="1"/>
    <col min="13" max="13" width="16.28515625" style="1" bestFit="1" customWidth="1"/>
    <col min="14" max="14" width="12.5703125" style="1" customWidth="1"/>
    <col min="15" max="16384" width="9.140625" style="1"/>
  </cols>
  <sheetData>
    <row r="3" spans="1:14">
      <c r="A3" s="480" t="s">
        <v>798</v>
      </c>
      <c r="B3" s="480"/>
      <c r="C3" s="481"/>
      <c r="D3" s="481"/>
      <c r="E3" s="481"/>
      <c r="F3" s="481"/>
      <c r="G3" s="481"/>
      <c r="H3" s="481"/>
      <c r="I3" s="481"/>
      <c r="J3" s="481"/>
      <c r="K3" s="481"/>
      <c r="L3" s="481"/>
    </row>
    <row r="4" spans="1:14">
      <c r="A4" s="481"/>
      <c r="B4" s="481"/>
      <c r="C4" s="481"/>
      <c r="D4" s="481"/>
      <c r="E4" s="481"/>
      <c r="F4" s="481"/>
      <c r="G4" s="481"/>
      <c r="H4" s="481"/>
      <c r="I4" s="481"/>
      <c r="J4" s="481"/>
      <c r="K4" s="481"/>
      <c r="L4" s="481"/>
    </row>
    <row r="5" spans="1:14" ht="22.5" customHeight="1" thickBot="1">
      <c r="A5" s="480" t="s">
        <v>799</v>
      </c>
      <c r="B5" s="481"/>
      <c r="C5" s="481"/>
      <c r="D5" s="481"/>
      <c r="E5" s="481"/>
      <c r="F5" s="481"/>
      <c r="G5" s="481"/>
      <c r="H5" s="481"/>
      <c r="I5" s="481"/>
      <c r="J5" s="481"/>
      <c r="K5" s="481"/>
      <c r="L5" s="481"/>
      <c r="M5" s="128" t="s">
        <v>1</v>
      </c>
    </row>
    <row r="6" spans="1:14" ht="22.5" customHeight="1" thickBot="1">
      <c r="A6" s="1495" t="s">
        <v>0</v>
      </c>
      <c r="B6" s="1552" t="s">
        <v>609</v>
      </c>
      <c r="C6" s="1555" t="s">
        <v>610</v>
      </c>
      <c r="D6" s="1555"/>
      <c r="E6" s="1555"/>
      <c r="F6" s="1555"/>
      <c r="G6" s="1555"/>
      <c r="H6" s="1555"/>
      <c r="I6" s="1555"/>
      <c r="J6" s="1555"/>
      <c r="K6" s="1555"/>
      <c r="L6" s="1555"/>
      <c r="M6" s="1556" t="s">
        <v>431</v>
      </c>
      <c r="N6" s="1558" t="s">
        <v>800</v>
      </c>
    </row>
    <row r="7" spans="1:14" ht="15" thickBot="1">
      <c r="A7" s="1496"/>
      <c r="B7" s="1553"/>
      <c r="C7" s="482">
        <v>0</v>
      </c>
      <c r="D7" s="483">
        <v>0.1</v>
      </c>
      <c r="E7" s="483">
        <v>0.2</v>
      </c>
      <c r="F7" s="483">
        <v>0.35</v>
      </c>
      <c r="G7" s="483">
        <v>0.5</v>
      </c>
      <c r="H7" s="483">
        <v>0.7</v>
      </c>
      <c r="I7" s="483">
        <v>0.75</v>
      </c>
      <c r="J7" s="484">
        <v>1</v>
      </c>
      <c r="K7" s="484">
        <v>1.5</v>
      </c>
      <c r="L7" s="484">
        <v>2.5</v>
      </c>
      <c r="M7" s="1557"/>
      <c r="N7" s="1559"/>
    </row>
    <row r="8" spans="1:14" ht="15" thickBot="1">
      <c r="A8" s="1497"/>
      <c r="B8" s="1554"/>
      <c r="C8" s="485">
        <v>1</v>
      </c>
      <c r="D8" s="485">
        <v>2</v>
      </c>
      <c r="E8" s="485">
        <v>3</v>
      </c>
      <c r="F8" s="485">
        <v>4</v>
      </c>
      <c r="G8" s="485">
        <v>5</v>
      </c>
      <c r="H8" s="485">
        <v>6</v>
      </c>
      <c r="I8" s="485">
        <v>7</v>
      </c>
      <c r="J8" s="485">
        <v>8</v>
      </c>
      <c r="K8" s="485">
        <v>9</v>
      </c>
      <c r="L8" s="485">
        <v>10</v>
      </c>
      <c r="M8" s="479">
        <v>11</v>
      </c>
      <c r="N8" s="900">
        <v>12</v>
      </c>
    </row>
    <row r="9" spans="1:14" ht="28.5">
      <c r="A9" s="248">
        <v>1</v>
      </c>
      <c r="B9" s="486" t="s">
        <v>801</v>
      </c>
      <c r="C9" s="901">
        <v>0</v>
      </c>
      <c r="D9" s="902">
        <v>0</v>
      </c>
      <c r="E9" s="902">
        <v>0</v>
      </c>
      <c r="F9" s="902"/>
      <c r="G9" s="902">
        <v>2</v>
      </c>
      <c r="H9" s="902">
        <v>0</v>
      </c>
      <c r="I9" s="902"/>
      <c r="J9" s="902">
        <v>1</v>
      </c>
      <c r="K9" s="902">
        <v>0</v>
      </c>
      <c r="L9" s="903">
        <v>0</v>
      </c>
      <c r="M9" s="904">
        <f>SUM(C9:L9)</f>
        <v>3</v>
      </c>
      <c r="N9" s="905"/>
    </row>
    <row r="10" spans="1:14" ht="28.5">
      <c r="A10" s="249">
        <v>2</v>
      </c>
      <c r="B10" s="487" t="s">
        <v>611</v>
      </c>
      <c r="C10" s="906">
        <v>0</v>
      </c>
      <c r="D10" s="907">
        <v>0</v>
      </c>
      <c r="E10" s="907">
        <v>0</v>
      </c>
      <c r="F10" s="907"/>
      <c r="G10" s="907">
        <v>0</v>
      </c>
      <c r="H10" s="907">
        <v>0</v>
      </c>
      <c r="I10" s="907"/>
      <c r="J10" s="907">
        <v>19</v>
      </c>
      <c r="K10" s="907">
        <v>0</v>
      </c>
      <c r="L10" s="908">
        <v>0</v>
      </c>
      <c r="M10" s="909">
        <f>SUM(C10:L10)</f>
        <v>19</v>
      </c>
      <c r="N10" s="910"/>
    </row>
    <row r="11" spans="1:14">
      <c r="A11" s="249">
        <v>3</v>
      </c>
      <c r="B11" s="487" t="s">
        <v>802</v>
      </c>
      <c r="C11" s="906">
        <v>0</v>
      </c>
      <c r="D11" s="907">
        <v>0</v>
      </c>
      <c r="E11" s="907">
        <v>0</v>
      </c>
      <c r="F11" s="907"/>
      <c r="G11" s="907">
        <v>0</v>
      </c>
      <c r="H11" s="907">
        <v>0</v>
      </c>
      <c r="I11" s="907"/>
      <c r="J11" s="907">
        <v>3886</v>
      </c>
      <c r="K11" s="907">
        <v>0</v>
      </c>
      <c r="L11" s="908">
        <v>0</v>
      </c>
      <c r="M11" s="909">
        <f t="shared" ref="M11:M17" si="0">SUM(C11:L11)</f>
        <v>3886</v>
      </c>
      <c r="N11" s="910"/>
    </row>
    <row r="12" spans="1:14" ht="28.5">
      <c r="A12" s="249">
        <v>4</v>
      </c>
      <c r="B12" s="487" t="s">
        <v>803</v>
      </c>
      <c r="C12" s="906">
        <v>0</v>
      </c>
      <c r="D12" s="907">
        <v>0</v>
      </c>
      <c r="E12" s="907">
        <v>0</v>
      </c>
      <c r="F12" s="907"/>
      <c r="G12" s="907">
        <v>0</v>
      </c>
      <c r="H12" s="907">
        <v>0</v>
      </c>
      <c r="I12" s="907"/>
      <c r="J12" s="907">
        <v>0</v>
      </c>
      <c r="K12" s="907">
        <v>0</v>
      </c>
      <c r="L12" s="908">
        <v>0</v>
      </c>
      <c r="M12" s="909">
        <f t="shared" si="0"/>
        <v>0</v>
      </c>
      <c r="N12" s="910"/>
    </row>
    <row r="13" spans="1:14">
      <c r="A13" s="249">
        <v>5</v>
      </c>
      <c r="B13" s="487" t="s">
        <v>804</v>
      </c>
      <c r="C13" s="906">
        <v>0</v>
      </c>
      <c r="D13" s="907">
        <v>0</v>
      </c>
      <c r="E13" s="907">
        <v>191106</v>
      </c>
      <c r="F13" s="907"/>
      <c r="G13" s="907">
        <v>92844</v>
      </c>
      <c r="H13" s="907">
        <v>0</v>
      </c>
      <c r="I13" s="907"/>
      <c r="J13" s="907">
        <v>24</v>
      </c>
      <c r="K13" s="907">
        <v>0</v>
      </c>
      <c r="L13" s="908">
        <v>0</v>
      </c>
      <c r="M13" s="909">
        <f t="shared" si="0"/>
        <v>283974</v>
      </c>
      <c r="N13" s="910"/>
    </row>
    <row r="14" spans="1:14">
      <c r="A14" s="249">
        <v>6</v>
      </c>
      <c r="B14" s="487" t="s">
        <v>215</v>
      </c>
      <c r="C14" s="906">
        <v>0</v>
      </c>
      <c r="D14" s="907">
        <v>0</v>
      </c>
      <c r="E14" s="907">
        <v>16884</v>
      </c>
      <c r="F14" s="907"/>
      <c r="G14" s="907">
        <v>98510</v>
      </c>
      <c r="H14" s="907">
        <v>0</v>
      </c>
      <c r="I14" s="907"/>
      <c r="J14" s="907">
        <v>4119140</v>
      </c>
      <c r="K14" s="907">
        <v>3</v>
      </c>
      <c r="L14" s="908">
        <v>0</v>
      </c>
      <c r="M14" s="909">
        <f t="shared" si="0"/>
        <v>4234537</v>
      </c>
      <c r="N14" s="910"/>
    </row>
    <row r="15" spans="1:14">
      <c r="A15" s="249">
        <v>7</v>
      </c>
      <c r="B15" s="487" t="s">
        <v>217</v>
      </c>
      <c r="C15" s="906">
        <v>0</v>
      </c>
      <c r="D15" s="907">
        <v>0</v>
      </c>
      <c r="E15" s="907">
        <v>0</v>
      </c>
      <c r="F15" s="907"/>
      <c r="G15" s="907">
        <v>0</v>
      </c>
      <c r="H15" s="907">
        <v>0</v>
      </c>
      <c r="I15" s="907">
        <v>6926753</v>
      </c>
      <c r="J15" s="907">
        <v>1265300</v>
      </c>
      <c r="K15" s="907">
        <v>102447</v>
      </c>
      <c r="L15" s="908">
        <v>0</v>
      </c>
      <c r="M15" s="909">
        <f t="shared" si="0"/>
        <v>8294500</v>
      </c>
      <c r="N15" s="910"/>
    </row>
    <row r="16" spans="1:14">
      <c r="A16" s="249">
        <v>8</v>
      </c>
      <c r="B16" s="487" t="s">
        <v>219</v>
      </c>
      <c r="C16" s="906">
        <v>0</v>
      </c>
      <c r="D16" s="907">
        <v>0</v>
      </c>
      <c r="E16" s="907">
        <v>0</v>
      </c>
      <c r="F16" s="907">
        <v>1644070</v>
      </c>
      <c r="G16" s="907">
        <v>0</v>
      </c>
      <c r="H16" s="907">
        <v>0</v>
      </c>
      <c r="I16" s="907"/>
      <c r="J16" s="907">
        <v>211007</v>
      </c>
      <c r="K16" s="907">
        <v>0</v>
      </c>
      <c r="L16" s="908">
        <v>0</v>
      </c>
      <c r="M16" s="909">
        <f t="shared" si="0"/>
        <v>1855077</v>
      </c>
      <c r="N16" s="910"/>
    </row>
    <row r="17" spans="1:14">
      <c r="A17" s="249">
        <v>9</v>
      </c>
      <c r="B17" s="487" t="s">
        <v>612</v>
      </c>
      <c r="C17" s="906">
        <v>0</v>
      </c>
      <c r="D17" s="907">
        <v>0</v>
      </c>
      <c r="E17" s="907">
        <v>0</v>
      </c>
      <c r="F17" s="907"/>
      <c r="G17" s="907">
        <v>0</v>
      </c>
      <c r="H17" s="907">
        <v>0</v>
      </c>
      <c r="I17" s="907">
        <v>554442</v>
      </c>
      <c r="J17" s="907">
        <v>92171</v>
      </c>
      <c r="K17" s="907">
        <v>0</v>
      </c>
      <c r="L17" s="908">
        <v>0</v>
      </c>
      <c r="M17" s="909">
        <f t="shared" si="0"/>
        <v>646613</v>
      </c>
      <c r="N17" s="910"/>
    </row>
    <row r="18" spans="1:14">
      <c r="A18" s="249">
        <v>10</v>
      </c>
      <c r="B18" s="487" t="s">
        <v>223</v>
      </c>
      <c r="C18" s="906">
        <v>0</v>
      </c>
      <c r="D18" s="907">
        <v>0</v>
      </c>
      <c r="E18" s="907">
        <v>0</v>
      </c>
      <c r="F18" s="907"/>
      <c r="G18" s="907">
        <v>0</v>
      </c>
      <c r="H18" s="907">
        <v>0</v>
      </c>
      <c r="I18" s="907"/>
      <c r="J18" s="907">
        <v>0</v>
      </c>
      <c r="K18" s="907">
        <v>0</v>
      </c>
      <c r="L18" s="908">
        <v>0</v>
      </c>
      <c r="M18" s="909">
        <f>SUM(C18:L18)</f>
        <v>0</v>
      </c>
      <c r="N18" s="910"/>
    </row>
    <row r="19" spans="1:14" ht="15" thickBot="1">
      <c r="A19" s="488">
        <v>11</v>
      </c>
      <c r="B19" s="489" t="s">
        <v>225</v>
      </c>
      <c r="C19" s="911">
        <v>0</v>
      </c>
      <c r="D19" s="912">
        <v>0</v>
      </c>
      <c r="E19" s="912">
        <v>0</v>
      </c>
      <c r="F19" s="912"/>
      <c r="G19" s="912">
        <v>0</v>
      </c>
      <c r="H19" s="912">
        <v>0</v>
      </c>
      <c r="I19" s="912">
        <v>623289.75</v>
      </c>
      <c r="J19" s="912">
        <v>562609</v>
      </c>
      <c r="K19" s="912">
        <v>0</v>
      </c>
      <c r="L19" s="913">
        <v>0</v>
      </c>
      <c r="M19" s="914">
        <f>SUM(C19:L19)</f>
        <v>1185898.75</v>
      </c>
      <c r="N19" s="915"/>
    </row>
    <row r="20" spans="1:14" ht="20.25" customHeight="1" thickBot="1">
      <c r="A20" s="490">
        <v>12</v>
      </c>
      <c r="B20" s="514" t="s">
        <v>431</v>
      </c>
      <c r="C20" s="916">
        <f>SUM(C9:C19)</f>
        <v>0</v>
      </c>
      <c r="D20" s="916">
        <f t="shared" ref="D20:M20" si="1">SUM(D9:D19)</f>
        <v>0</v>
      </c>
      <c r="E20" s="916">
        <f t="shared" si="1"/>
        <v>207990</v>
      </c>
      <c r="F20" s="916">
        <f t="shared" si="1"/>
        <v>1644070</v>
      </c>
      <c r="G20" s="916">
        <f t="shared" si="1"/>
        <v>191356</v>
      </c>
      <c r="H20" s="916">
        <f t="shared" si="1"/>
        <v>0</v>
      </c>
      <c r="I20" s="916">
        <f t="shared" si="1"/>
        <v>8104484.75</v>
      </c>
      <c r="J20" s="916">
        <f t="shared" si="1"/>
        <v>6254157</v>
      </c>
      <c r="K20" s="916">
        <f>SUM(K9:K19)</f>
        <v>102450</v>
      </c>
      <c r="L20" s="916">
        <f t="shared" si="1"/>
        <v>0</v>
      </c>
      <c r="M20" s="916">
        <f t="shared" si="1"/>
        <v>16504507.75</v>
      </c>
      <c r="N20" s="917"/>
    </row>
    <row r="22" spans="1:14" ht="15" thickBot="1">
      <c r="A22" s="127" t="s">
        <v>507</v>
      </c>
    </row>
    <row r="23" spans="1:14" ht="15.75" thickBot="1">
      <c r="A23" s="1495" t="s">
        <v>0</v>
      </c>
      <c r="B23" s="1495" t="s">
        <v>613</v>
      </c>
      <c r="C23" s="1560" t="s">
        <v>805</v>
      </c>
      <c r="D23" s="1561"/>
      <c r="E23" s="1562"/>
      <c r="F23" s="1562"/>
      <c r="G23" s="1562"/>
      <c r="H23" s="1563"/>
    </row>
    <row r="24" spans="1:14" ht="63" customHeight="1" thickBot="1">
      <c r="A24" s="1496"/>
      <c r="B24" s="1496"/>
      <c r="C24" s="1564" t="s">
        <v>614</v>
      </c>
      <c r="D24" s="1565"/>
      <c r="E24" s="1560" t="s">
        <v>29</v>
      </c>
      <c r="F24" s="1562"/>
      <c r="G24" s="1562"/>
      <c r="H24" s="1563"/>
      <c r="I24" s="1542"/>
      <c r="J24" s="1542"/>
      <c r="K24" s="1542"/>
      <c r="L24" s="382"/>
    </row>
    <row r="25" spans="1:14" ht="15.75" thickBot="1">
      <c r="A25" s="1497"/>
      <c r="B25" s="1497"/>
      <c r="C25" s="1543">
        <v>1</v>
      </c>
      <c r="D25" s="1544"/>
      <c r="E25" s="1498">
        <v>2</v>
      </c>
      <c r="F25" s="1545"/>
      <c r="G25" s="1545"/>
      <c r="H25" s="1546"/>
      <c r="I25" s="1536"/>
      <c r="J25" s="1536"/>
      <c r="K25" s="1536"/>
      <c r="L25" s="382"/>
    </row>
    <row r="26" spans="1:14" ht="15">
      <c r="A26" s="521">
        <v>1</v>
      </c>
      <c r="B26" s="526">
        <v>1</v>
      </c>
      <c r="C26" s="1547"/>
      <c r="D26" s="1548"/>
      <c r="E26" s="1549"/>
      <c r="F26" s="1550"/>
      <c r="G26" s="1550"/>
      <c r="H26" s="1551"/>
      <c r="I26" s="1536"/>
      <c r="J26" s="1536"/>
      <c r="K26" s="1536"/>
      <c r="L26" s="382"/>
    </row>
    <row r="27" spans="1:14" ht="15">
      <c r="A27" s="121">
        <v>2</v>
      </c>
      <c r="B27" s="311">
        <v>2</v>
      </c>
      <c r="C27" s="1537"/>
      <c r="D27" s="1538"/>
      <c r="E27" s="1539"/>
      <c r="F27" s="1540"/>
      <c r="G27" s="1540"/>
      <c r="H27" s="1541"/>
      <c r="I27" s="1536"/>
      <c r="J27" s="1536"/>
      <c r="K27" s="1536"/>
      <c r="L27" s="382"/>
    </row>
    <row r="28" spans="1:14" ht="15">
      <c r="A28" s="121">
        <v>3</v>
      </c>
      <c r="B28" s="311">
        <v>3</v>
      </c>
      <c r="C28" s="1537"/>
      <c r="D28" s="1538"/>
      <c r="E28" s="1539"/>
      <c r="F28" s="1540"/>
      <c r="G28" s="1540"/>
      <c r="H28" s="1541"/>
      <c r="I28" s="1536"/>
      <c r="J28" s="1536"/>
      <c r="K28" s="1536"/>
      <c r="L28" s="382"/>
    </row>
    <row r="29" spans="1:14" ht="15">
      <c r="A29" s="121">
        <v>4</v>
      </c>
      <c r="B29" s="311">
        <v>4</v>
      </c>
      <c r="C29" s="1537"/>
      <c r="D29" s="1538"/>
      <c r="E29" s="1539"/>
      <c r="F29" s="1540"/>
      <c r="G29" s="1540"/>
      <c r="H29" s="1541"/>
      <c r="I29" s="1536"/>
      <c r="J29" s="1536"/>
      <c r="K29" s="1536"/>
      <c r="L29" s="382"/>
    </row>
    <row r="30" spans="1:14" ht="15">
      <c r="A30" s="522">
        <v>5</v>
      </c>
      <c r="B30" s="524">
        <v>5</v>
      </c>
      <c r="C30" s="1537"/>
      <c r="D30" s="1538"/>
      <c r="E30" s="1539"/>
      <c r="F30" s="1540"/>
      <c r="G30" s="1540"/>
      <c r="H30" s="1541"/>
      <c r="I30" s="1536"/>
      <c r="J30" s="1536"/>
      <c r="K30" s="1536"/>
      <c r="L30" s="382"/>
    </row>
    <row r="31" spans="1:14" ht="15.75" thickBot="1">
      <c r="A31" s="523">
        <v>6</v>
      </c>
      <c r="B31" s="525">
        <v>6</v>
      </c>
      <c r="C31" s="1531"/>
      <c r="D31" s="1532"/>
      <c r="E31" s="1533"/>
      <c r="F31" s="1534"/>
      <c r="G31" s="1534"/>
      <c r="H31" s="1535"/>
      <c r="I31" s="1536"/>
      <c r="J31" s="1536"/>
      <c r="K31" s="1536"/>
      <c r="L31" s="382"/>
    </row>
    <row r="32" spans="1:14">
      <c r="H32" s="382"/>
      <c r="I32" s="382"/>
      <c r="J32" s="382"/>
      <c r="K32" s="382"/>
      <c r="L32" s="382"/>
    </row>
  </sheetData>
  <mergeCells count="32">
    <mergeCell ref="A23:A25"/>
    <mergeCell ref="B23:B25"/>
    <mergeCell ref="C23:H23"/>
    <mergeCell ref="C24:D24"/>
    <mergeCell ref="E24:H24"/>
    <mergeCell ref="A6:A8"/>
    <mergeCell ref="B6:B8"/>
    <mergeCell ref="C6:L6"/>
    <mergeCell ref="M6:M7"/>
    <mergeCell ref="N6:N7"/>
    <mergeCell ref="I24:K24"/>
    <mergeCell ref="C25:D25"/>
    <mergeCell ref="E25:H25"/>
    <mergeCell ref="I25:K25"/>
    <mergeCell ref="C26:D26"/>
    <mergeCell ref="E26:H26"/>
    <mergeCell ref="I26:K26"/>
    <mergeCell ref="C27:D27"/>
    <mergeCell ref="E27:H27"/>
    <mergeCell ref="I27:K27"/>
    <mergeCell ref="C28:D28"/>
    <mergeCell ref="E28:H28"/>
    <mergeCell ref="I28:K28"/>
    <mergeCell ref="C31:D31"/>
    <mergeCell ref="E31:H31"/>
    <mergeCell ref="I31:K31"/>
    <mergeCell ref="C29:D29"/>
    <mergeCell ref="E29:H29"/>
    <mergeCell ref="I29:K29"/>
    <mergeCell ref="C30:D30"/>
    <mergeCell ref="E30:H30"/>
    <mergeCell ref="I30:K30"/>
  </mergeCells>
  <pageMargins left="0.23622047244094491" right="0.23622047244094491" top="0.74803149606299213" bottom="0.74803149606299213" header="0.31496062992125984" footer="0.31496062992125984"/>
  <pageSetup paperSize="9" scale="63" orientation="landscape"/>
  <headerFooter>
    <oddHeader>&amp;L&amp;"Tahoma,Bold"Уни Банка АД Скопје&amp;R&amp;"Tahoma,Bold"Образец КРСППР</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zoomScaleNormal="100" zoomScaleSheetLayoutView="90" workbookViewId="0">
      <selection activeCell="B1" sqref="B1"/>
    </sheetView>
  </sheetViews>
  <sheetFormatPr defaultRowHeight="15"/>
  <cols>
    <col min="1" max="1" width="8.140625" customWidth="1"/>
    <col min="2" max="2" width="28.7109375" customWidth="1"/>
    <col min="3" max="3" width="230" customWidth="1"/>
    <col min="4" max="4" width="70.42578125" style="918" hidden="1" customWidth="1"/>
    <col min="5" max="5" width="39.5703125" hidden="1" customWidth="1"/>
  </cols>
  <sheetData>
    <row r="2" spans="1:13">
      <c r="A2" s="1566" t="s">
        <v>806</v>
      </c>
      <c r="B2" s="1566"/>
      <c r="C2" s="1566"/>
    </row>
    <row r="3" spans="1:13" ht="11.25" customHeight="1">
      <c r="A3" s="1566"/>
      <c r="B3" s="1566"/>
      <c r="C3" s="1566"/>
    </row>
    <row r="4" spans="1:13" ht="9.75" customHeight="1" thickBot="1">
      <c r="A4" s="1"/>
      <c r="B4" s="1"/>
      <c r="C4" s="1"/>
    </row>
    <row r="5" spans="1:13" ht="57.75" thickBot="1">
      <c r="A5" s="595" t="s">
        <v>0</v>
      </c>
      <c r="B5" s="595" t="s">
        <v>615</v>
      </c>
      <c r="C5" s="595" t="s">
        <v>29</v>
      </c>
      <c r="D5" s="919"/>
    </row>
    <row r="6" spans="1:13" ht="15.75" thickBot="1">
      <c r="A6" s="491">
        <v>1</v>
      </c>
      <c r="B6" s="491">
        <v>2</v>
      </c>
      <c r="C6" s="491">
        <v>3</v>
      </c>
    </row>
    <row r="7" spans="1:13" ht="40.5" customHeight="1">
      <c r="A7" s="132">
        <v>1</v>
      </c>
      <c r="B7" s="705" t="s">
        <v>807</v>
      </c>
      <c r="C7" s="920" t="s">
        <v>808</v>
      </c>
      <c r="D7" s="921" t="s">
        <v>809</v>
      </c>
      <c r="E7" s="922" t="s">
        <v>810</v>
      </c>
      <c r="F7" s="918"/>
      <c r="G7" s="918"/>
      <c r="H7" s="918"/>
      <c r="I7" s="918"/>
      <c r="J7" s="918"/>
      <c r="K7" s="918"/>
      <c r="L7" s="918"/>
      <c r="M7" s="918"/>
    </row>
    <row r="8" spans="1:13" ht="186.75" customHeight="1">
      <c r="A8" s="132">
        <v>2</v>
      </c>
      <c r="B8" s="492" t="s">
        <v>811</v>
      </c>
      <c r="C8" s="920" t="s">
        <v>812</v>
      </c>
      <c r="D8" s="921" t="s">
        <v>813</v>
      </c>
      <c r="E8" s="923" t="s">
        <v>814</v>
      </c>
    </row>
    <row r="9" spans="1:13" ht="281.25" customHeight="1">
      <c r="A9" s="132">
        <v>3</v>
      </c>
      <c r="B9" s="492" t="s">
        <v>616</v>
      </c>
      <c r="C9" s="924" t="s">
        <v>815</v>
      </c>
      <c r="D9" s="921" t="s">
        <v>813</v>
      </c>
      <c r="E9" s="919" t="s">
        <v>816</v>
      </c>
      <c r="F9" s="918"/>
    </row>
    <row r="10" spans="1:13" ht="269.25" customHeight="1">
      <c r="A10" s="132">
        <v>4</v>
      </c>
      <c r="B10" s="492" t="s">
        <v>817</v>
      </c>
      <c r="C10" s="920" t="s">
        <v>818</v>
      </c>
      <c r="D10" s="921" t="s">
        <v>819</v>
      </c>
      <c r="E10" s="925" t="s">
        <v>820</v>
      </c>
      <c r="F10" s="918"/>
    </row>
    <row r="11" spans="1:13" ht="120.75" customHeight="1" thickBot="1">
      <c r="A11" s="184">
        <v>5</v>
      </c>
      <c r="B11" s="707" t="s">
        <v>821</v>
      </c>
      <c r="C11" s="926" t="s">
        <v>822</v>
      </c>
      <c r="D11" s="921" t="s">
        <v>823</v>
      </c>
      <c r="E11" s="918"/>
      <c r="F11" s="918"/>
    </row>
    <row r="12" spans="1:13">
      <c r="D12" s="918" t="s">
        <v>824</v>
      </c>
    </row>
    <row r="13" spans="1:13">
      <c r="C13" s="927"/>
    </row>
    <row r="17" spans="3:3">
      <c r="C17" s="927"/>
    </row>
    <row r="18" spans="3:3">
      <c r="C18" s="927"/>
    </row>
    <row r="19" spans="3:3">
      <c r="C19" s="927"/>
    </row>
    <row r="20" spans="3:3">
      <c r="C20" s="927"/>
    </row>
    <row r="21" spans="3:3">
      <c r="C21" s="927"/>
    </row>
    <row r="22" spans="3:3">
      <c r="C22" s="927"/>
    </row>
    <row r="23" spans="3:3">
      <c r="C23" s="927"/>
    </row>
    <row r="24" spans="3:3">
      <c r="C24" s="927"/>
    </row>
    <row r="25" spans="3:3">
      <c r="C25" s="927"/>
    </row>
    <row r="26" spans="3:3">
      <c r="C26" s="927"/>
    </row>
    <row r="27" spans="3:3">
      <c r="C27" s="927"/>
    </row>
  </sheetData>
  <mergeCells count="1">
    <mergeCell ref="A2:C3"/>
  </mergeCells>
  <pageMargins left="0.70866141732283472" right="0.70866141732283472" top="0.74803149606299213" bottom="0.35433070866141736" header="0.31496062992125984" footer="0.31496062992125984"/>
  <pageSetup paperSize="9" scale="49" orientation="landscape"/>
  <headerFooter>
    <oddHeader>&amp;L&amp;"Tahoma,Bold"Уни Банка АД Скопје&amp;R&amp;"Tahoma,Bold"Образец КРИКЗ</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zoomScaleNormal="100" workbookViewId="0"/>
  </sheetViews>
  <sheetFormatPr defaultColWidth="9.140625" defaultRowHeight="14.25"/>
  <cols>
    <col min="1" max="1" width="8.5703125" style="1" customWidth="1"/>
    <col min="2" max="2" width="56.140625" style="1" customWidth="1"/>
    <col min="3" max="3" width="22.42578125" style="1" customWidth="1"/>
    <col min="4" max="6" width="24.85546875" style="1" customWidth="1"/>
    <col min="7" max="7" width="22.140625" style="1" customWidth="1"/>
    <col min="8" max="8" width="24.85546875" style="1" customWidth="1"/>
    <col min="9" max="16384" width="9.140625" style="1"/>
  </cols>
  <sheetData>
    <row r="2" spans="1:8">
      <c r="A2" s="1567" t="s">
        <v>825</v>
      </c>
      <c r="B2" s="1567"/>
      <c r="C2" s="1567"/>
      <c r="D2" s="1567"/>
      <c r="E2" s="1567"/>
      <c r="F2" s="1567"/>
      <c r="G2" s="481"/>
      <c r="H2" s="481"/>
    </row>
    <row r="3" spans="1:8">
      <c r="A3" s="1567"/>
      <c r="B3" s="1567"/>
      <c r="C3" s="1567"/>
      <c r="D3" s="1567"/>
      <c r="E3" s="1567"/>
      <c r="F3" s="1567"/>
      <c r="G3" s="481"/>
      <c r="H3" s="481"/>
    </row>
    <row r="4" spans="1:8" ht="15" thickBot="1">
      <c r="A4" s="481"/>
      <c r="B4" s="481"/>
      <c r="C4" s="481"/>
      <c r="D4" s="481"/>
      <c r="E4" s="382"/>
      <c r="F4" s="493" t="s">
        <v>1</v>
      </c>
    </row>
    <row r="5" spans="1:8">
      <c r="A5" s="1495" t="s">
        <v>0</v>
      </c>
      <c r="B5" s="1568" t="s">
        <v>29</v>
      </c>
      <c r="C5" s="1571" t="s">
        <v>617</v>
      </c>
      <c r="D5" s="1573" t="s">
        <v>618</v>
      </c>
      <c r="E5" s="1574"/>
      <c r="F5" s="1575"/>
    </row>
    <row r="6" spans="1:8" ht="43.5" thickBot="1">
      <c r="A6" s="1496"/>
      <c r="B6" s="1569"/>
      <c r="C6" s="1572"/>
      <c r="D6" s="494" t="s">
        <v>619</v>
      </c>
      <c r="E6" s="495" t="s">
        <v>620</v>
      </c>
      <c r="F6" s="496" t="s">
        <v>431</v>
      </c>
    </row>
    <row r="7" spans="1:8" ht="15" thickBot="1">
      <c r="A7" s="1497"/>
      <c r="B7" s="1570"/>
      <c r="C7" s="497">
        <v>1</v>
      </c>
      <c r="D7" s="498">
        <v>2</v>
      </c>
      <c r="E7" s="499">
        <v>3</v>
      </c>
      <c r="F7" s="500">
        <v>4</v>
      </c>
    </row>
    <row r="8" spans="1:8">
      <c r="A8" s="501">
        <v>1</v>
      </c>
      <c r="B8" s="502" t="s">
        <v>621</v>
      </c>
      <c r="C8" s="928">
        <f>-D8-E8-E11-D11-C11+[3]КРПР!$I$7+[4]КРДД!$G$16+[4]КРДД!$O$16</f>
        <v>15991442.354750002</v>
      </c>
      <c r="D8" s="929">
        <v>423770.81302</v>
      </c>
      <c r="E8" s="930">
        <v>6530037.5910900002</v>
      </c>
      <c r="F8" s="931">
        <f>D8+E8</f>
        <v>6953808.4041100005</v>
      </c>
    </row>
    <row r="9" spans="1:8" ht="15" thickBot="1">
      <c r="A9" s="272">
        <v>2</v>
      </c>
      <c r="B9" s="503" t="s">
        <v>593</v>
      </c>
      <c r="C9" s="932">
        <v>3301994</v>
      </c>
      <c r="D9" s="504">
        <v>0</v>
      </c>
      <c r="E9" s="505">
        <v>0</v>
      </c>
      <c r="F9" s="506">
        <f>D9+E9</f>
        <v>0</v>
      </c>
    </row>
    <row r="10" spans="1:8" ht="20.25" customHeight="1" thickBot="1">
      <c r="A10" s="507">
        <v>3</v>
      </c>
      <c r="B10" s="508" t="s">
        <v>431</v>
      </c>
      <c r="C10" s="933">
        <f>C8+C9</f>
        <v>19293436.35475</v>
      </c>
      <c r="D10" s="934">
        <f>D8+D9</f>
        <v>423770.81302</v>
      </c>
      <c r="E10" s="935">
        <f>E8+E9</f>
        <v>6530037.5910900002</v>
      </c>
      <c r="F10" s="936">
        <f>F8+F9</f>
        <v>6953808.4041100005</v>
      </c>
    </row>
    <row r="11" spans="1:8" ht="22.5" customHeight="1" thickBot="1">
      <c r="A11" s="509">
        <v>4</v>
      </c>
      <c r="B11" s="537" t="s">
        <v>511</v>
      </c>
      <c r="C11" s="937">
        <v>485200.17690999998</v>
      </c>
      <c r="D11" s="938">
        <v>84.728999999999999</v>
      </c>
      <c r="E11" s="939">
        <v>80257.241590000005</v>
      </c>
      <c r="F11" s="510"/>
    </row>
    <row r="14" spans="1:8">
      <c r="E14" s="940"/>
    </row>
    <row r="15" spans="1:8">
      <c r="E15" s="940"/>
    </row>
    <row r="16" spans="1:8">
      <c r="C16" s="941"/>
      <c r="E16" s="940"/>
    </row>
    <row r="17" spans="3:5">
      <c r="C17" s="941"/>
      <c r="E17" s="940"/>
    </row>
    <row r="18" spans="3:5">
      <c r="C18" s="481"/>
      <c r="E18" s="940"/>
    </row>
    <row r="19" spans="3:5">
      <c r="E19" s="940"/>
    </row>
  </sheetData>
  <mergeCells count="5">
    <mergeCell ref="A2:F3"/>
    <mergeCell ref="A5:A7"/>
    <mergeCell ref="B5:B7"/>
    <mergeCell ref="C5:C6"/>
    <mergeCell ref="D5:F5"/>
  </mergeCells>
  <pageMargins left="0.70866141732283472" right="0.70866141732283472" top="0.74803149606299213" bottom="0.74803149606299213" header="0.31496062992125984" footer="0.31496062992125984"/>
  <pageSetup paperSize="9" scale="81" orientation="landscape"/>
  <headerFooter>
    <oddHeader>&amp;L&amp;"Tahoma,Bold"Уни Банка АД Скопје&amp;R&amp;"Tahoma,Bold"Образец КРСПИ</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20"/>
  <sheetViews>
    <sheetView showGridLines="0" zoomScaleNormal="100" workbookViewId="0"/>
  </sheetViews>
  <sheetFormatPr defaultColWidth="9.140625" defaultRowHeight="14.25"/>
  <cols>
    <col min="1" max="1" width="8.7109375" style="1" customWidth="1"/>
    <col min="2" max="2" width="49.5703125" style="1" customWidth="1"/>
    <col min="3" max="3" width="82.7109375" style="1" customWidth="1"/>
    <col min="4" max="4" width="9.140625" style="1"/>
    <col min="5" max="5" width="34.42578125" style="1" customWidth="1"/>
    <col min="6" max="16384" width="9.140625" style="1"/>
  </cols>
  <sheetData>
    <row r="3" spans="1:5">
      <c r="A3" s="124" t="s">
        <v>826</v>
      </c>
      <c r="B3" s="124"/>
      <c r="C3" s="124"/>
    </row>
    <row r="4" spans="1:5" ht="15" thickBot="1"/>
    <row r="5" spans="1:5" ht="42" customHeight="1">
      <c r="A5" s="254" t="s">
        <v>0</v>
      </c>
      <c r="B5" s="254" t="s">
        <v>480</v>
      </c>
      <c r="C5" s="254" t="s">
        <v>29</v>
      </c>
    </row>
    <row r="6" spans="1:5" ht="15" thickBot="1">
      <c r="A6" s="255">
        <v>1</v>
      </c>
      <c r="B6" s="255">
        <v>2</v>
      </c>
      <c r="C6" s="255">
        <v>3</v>
      </c>
    </row>
    <row r="7" spans="1:5" ht="128.25" customHeight="1">
      <c r="A7" s="132">
        <v>1</v>
      </c>
      <c r="B7" s="492" t="s">
        <v>479</v>
      </c>
      <c r="C7" s="920" t="s">
        <v>827</v>
      </c>
      <c r="E7" s="942"/>
    </row>
    <row r="8" spans="1:5" ht="131.25" customHeight="1">
      <c r="A8" s="132">
        <v>2</v>
      </c>
      <c r="B8" s="492" t="s">
        <v>340</v>
      </c>
      <c r="C8" s="920" t="s">
        <v>828</v>
      </c>
    </row>
    <row r="9" spans="1:5" ht="146.25" customHeight="1">
      <c r="A9" s="132">
        <v>3</v>
      </c>
      <c r="B9" s="492" t="s">
        <v>623</v>
      </c>
      <c r="C9" s="924" t="s">
        <v>829</v>
      </c>
    </row>
    <row r="10" spans="1:5" ht="29.25" customHeight="1">
      <c r="A10" s="132">
        <v>4</v>
      </c>
      <c r="B10" s="256" t="s">
        <v>341</v>
      </c>
      <c r="C10" s="258" t="s">
        <v>830</v>
      </c>
    </row>
    <row r="11" spans="1:5" ht="26.25" customHeight="1" thickBot="1">
      <c r="A11" s="184">
        <v>5</v>
      </c>
      <c r="B11" s="257" t="s">
        <v>342</v>
      </c>
      <c r="C11" s="259"/>
    </row>
    <row r="19" spans="9:10">
      <c r="I19" s="940"/>
      <c r="J19" s="940"/>
    </row>
    <row r="20" spans="9:10">
      <c r="I20" s="940"/>
      <c r="J20" s="940"/>
    </row>
  </sheetData>
  <pageMargins left="0.70866141732283472" right="0.70866141732283472" top="0.74803149606299213" bottom="0.74803149606299213" header="0.31496062992125984" footer="0.31496062992125984"/>
  <pageSetup paperSize="9" scale="87" orientation="landscape"/>
  <headerFooter>
    <oddHeader>&amp;L&amp;"Tahoma,Bold"Уни Банка АД Скопје&amp;R&amp;"Tahoma,Bold"Образец РДДСК</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zoomScaleNormal="100" workbookViewId="0">
      <selection activeCell="K12" sqref="K12"/>
    </sheetView>
  </sheetViews>
  <sheetFormatPr defaultColWidth="9.140625" defaultRowHeight="14.25"/>
  <cols>
    <col min="1" max="1" width="8.42578125" style="123" customWidth="1"/>
    <col min="2" max="2" width="78.85546875" style="123" customWidth="1"/>
    <col min="3" max="3" width="44.28515625" style="123" customWidth="1"/>
    <col min="4" max="4" width="16.85546875" style="123" customWidth="1"/>
    <col min="5" max="16384" width="9.140625" style="123"/>
  </cols>
  <sheetData>
    <row r="1" spans="1:4" s="122" customFormat="1">
      <c r="A1" s="1576"/>
      <c r="B1" s="1576"/>
      <c r="C1" s="1576"/>
      <c r="D1" s="1576"/>
    </row>
    <row r="2" spans="1:4">
      <c r="A2" s="292"/>
      <c r="B2" s="292"/>
      <c r="C2" s="292"/>
      <c r="D2" s="292"/>
    </row>
    <row r="3" spans="1:4" s="1" customFormat="1">
      <c r="A3" s="124" t="s">
        <v>831</v>
      </c>
      <c r="B3" s="124"/>
      <c r="C3" s="124"/>
    </row>
    <row r="4" spans="1:4" s="1" customFormat="1">
      <c r="A4" s="124"/>
      <c r="B4" s="124"/>
      <c r="C4" s="124"/>
    </row>
    <row r="5" spans="1:4" ht="15" thickBot="1">
      <c r="A5" s="292"/>
      <c r="B5" s="292"/>
      <c r="C5" s="40" t="s">
        <v>1</v>
      </c>
    </row>
    <row r="6" spans="1:4" s="122" customFormat="1" ht="79.5" customHeight="1" thickBot="1">
      <c r="A6" s="246" t="s">
        <v>0</v>
      </c>
      <c r="B6" s="260" t="s">
        <v>3</v>
      </c>
      <c r="C6" s="260" t="s">
        <v>409</v>
      </c>
    </row>
    <row r="7" spans="1:4" ht="15.75" customHeight="1">
      <c r="A7" s="413">
        <v>1</v>
      </c>
      <c r="B7" s="413">
        <v>2</v>
      </c>
      <c r="C7" s="413">
        <v>3</v>
      </c>
    </row>
    <row r="8" spans="1:4" ht="28.5">
      <c r="A8" s="263">
        <v>1</v>
      </c>
      <c r="B8" s="294" t="s">
        <v>832</v>
      </c>
      <c r="C8" s="943">
        <v>0</v>
      </c>
    </row>
    <row r="9" spans="1:4" ht="28.5">
      <c r="A9" s="263">
        <v>2</v>
      </c>
      <c r="B9" s="261" t="s">
        <v>833</v>
      </c>
      <c r="C9" s="943">
        <v>0</v>
      </c>
    </row>
    <row r="10" spans="1:4" ht="29.25" thickBot="1">
      <c r="A10" s="264">
        <v>3</v>
      </c>
      <c r="B10" s="262" t="s">
        <v>834</v>
      </c>
      <c r="C10" s="944">
        <v>0</v>
      </c>
    </row>
  </sheetData>
  <mergeCells count="1">
    <mergeCell ref="A1:D1"/>
  </mergeCells>
  <printOptions horizontalCentered="1"/>
  <pageMargins left="0.15748031496062992" right="0.15748031496062992" top="0.74803149606299213" bottom="0.74803149606299213" header="0.31496062992125984" footer="0.31496062992125984"/>
  <pageSetup paperSize="9" scale="96" fitToHeight="2" orientation="landscape"/>
  <headerFooter alignWithMargins="0">
    <oddHeader>&amp;L&amp;"Tahoma,Bold"Уни Банка АД Скопје&amp;R&amp;"Tahoma,Bold"Образец РДДСО</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C10"/>
  <sheetViews>
    <sheetView zoomScaleNormal="100" workbookViewId="0"/>
  </sheetViews>
  <sheetFormatPr defaultColWidth="9.140625" defaultRowHeight="14.25"/>
  <cols>
    <col min="1" max="1" width="10.28515625" style="1" customWidth="1"/>
    <col min="2" max="2" width="50.85546875" style="1" customWidth="1"/>
    <col min="3" max="3" width="82.140625" style="1" customWidth="1"/>
    <col min="4" max="9" width="9.140625" style="1"/>
    <col min="10" max="12" width="9.140625" style="1" customWidth="1"/>
    <col min="13" max="13" width="8.42578125" style="1" customWidth="1"/>
    <col min="14" max="15" width="9.140625" style="1" customWidth="1"/>
    <col min="16" max="16" width="3.5703125" style="1" customWidth="1"/>
    <col min="17" max="17" width="7" style="1" customWidth="1"/>
    <col min="18" max="18" width="17.140625" style="1" customWidth="1"/>
    <col min="19" max="16384" width="9.140625" style="1"/>
  </cols>
  <sheetData>
    <row r="3" spans="1:3">
      <c r="A3" s="124" t="s">
        <v>835</v>
      </c>
    </row>
    <row r="4" spans="1:3" ht="15" thickBot="1"/>
    <row r="5" spans="1:3" ht="28.5">
      <c r="A5" s="254" t="s">
        <v>0</v>
      </c>
      <c r="B5" s="254" t="s">
        <v>349</v>
      </c>
      <c r="C5" s="254" t="s">
        <v>29</v>
      </c>
    </row>
    <row r="6" spans="1:3" ht="15" thickBot="1">
      <c r="A6" s="255">
        <v>1</v>
      </c>
      <c r="B6" s="255">
        <v>2</v>
      </c>
      <c r="C6" s="255">
        <v>3</v>
      </c>
    </row>
    <row r="7" spans="1:3" ht="189.75" customHeight="1">
      <c r="A7" s="132">
        <v>1</v>
      </c>
      <c r="B7" s="945" t="s">
        <v>348</v>
      </c>
      <c r="C7" s="946" t="s">
        <v>836</v>
      </c>
    </row>
    <row r="8" spans="1:3" ht="185.25">
      <c r="A8" s="132">
        <v>2</v>
      </c>
      <c r="B8" s="945" t="s">
        <v>340</v>
      </c>
      <c r="C8" s="920" t="s">
        <v>837</v>
      </c>
    </row>
    <row r="9" spans="1:3" ht="57.75" customHeight="1">
      <c r="A9" s="132">
        <v>3</v>
      </c>
      <c r="B9" s="945" t="s">
        <v>350</v>
      </c>
      <c r="C9" s="920" t="s">
        <v>838</v>
      </c>
    </row>
    <row r="10" spans="1:3" ht="18.75" customHeight="1" thickBot="1">
      <c r="A10" s="184">
        <v>4</v>
      </c>
      <c r="B10" s="257" t="s">
        <v>342</v>
      </c>
      <c r="C10" s="259"/>
    </row>
  </sheetData>
  <pageMargins left="0.70866141732283472" right="0.70866141732283472" top="0.74803149606299213" bottom="0.74803149606299213" header="0.31496062992125984" footer="0.31496062992125984"/>
  <pageSetup paperSize="9" scale="90" orientation="landscape"/>
  <headerFooter>
    <oddHeader>&amp;L&amp;"Tahoma,Bold"Уни Банка АД Скопје&amp;R&amp;"Tahoma,Bold"Образец ПРК</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6"/>
  <sheetViews>
    <sheetView zoomScaleNormal="100" workbookViewId="0"/>
  </sheetViews>
  <sheetFormatPr defaultRowHeight="15"/>
  <cols>
    <col min="1" max="1" width="9.7109375" customWidth="1"/>
    <col min="2" max="2" width="84.140625" customWidth="1"/>
    <col min="3" max="3" width="41.140625" customWidth="1"/>
  </cols>
  <sheetData>
    <row r="2" spans="1:4" s="123" customFormat="1" ht="14.25">
      <c r="A2" s="292"/>
      <c r="B2" s="292"/>
      <c r="C2" s="292"/>
      <c r="D2" s="292"/>
    </row>
    <row r="3" spans="1:4" s="1" customFormat="1" ht="14.25">
      <c r="A3" s="124" t="s">
        <v>840</v>
      </c>
      <c r="B3" s="124"/>
      <c r="C3" s="124"/>
    </row>
    <row r="4" spans="1:4" s="1" customFormat="1" ht="14.25">
      <c r="A4" s="124"/>
      <c r="B4" s="124"/>
      <c r="C4" s="124"/>
    </row>
    <row r="5" spans="1:4" s="123" customFormat="1" thickBot="1">
      <c r="A5" s="292"/>
      <c r="B5" s="292"/>
      <c r="C5" s="40" t="s">
        <v>1</v>
      </c>
    </row>
    <row r="6" spans="1:4" s="122" customFormat="1" ht="57" customHeight="1" thickBot="1">
      <c r="A6" s="417" t="s">
        <v>0</v>
      </c>
      <c r="B6" s="418" t="s">
        <v>3</v>
      </c>
      <c r="C6" s="418" t="s">
        <v>4</v>
      </c>
    </row>
    <row r="7" spans="1:4" s="123" customFormat="1" ht="15.75" customHeight="1" thickBot="1">
      <c r="A7" s="419">
        <v>1</v>
      </c>
      <c r="B7" s="419">
        <v>2</v>
      </c>
      <c r="C7" s="419">
        <v>3</v>
      </c>
    </row>
    <row r="8" spans="1:4" s="123" customFormat="1" ht="14.25">
      <c r="A8" s="415">
        <v>1</v>
      </c>
      <c r="B8" s="416" t="s">
        <v>357</v>
      </c>
      <c r="C8" s="950">
        <f>C9+C10+C11+C12</f>
        <v>0</v>
      </c>
    </row>
    <row r="9" spans="1:4" s="123" customFormat="1" ht="28.5">
      <c r="A9" s="263">
        <v>1.1000000000000001</v>
      </c>
      <c r="B9" s="294" t="s">
        <v>351</v>
      </c>
      <c r="C9" s="943">
        <v>0</v>
      </c>
    </row>
    <row r="10" spans="1:4" s="123" customFormat="1" ht="28.5">
      <c r="A10" s="263">
        <v>1.2</v>
      </c>
      <c r="B10" s="294" t="s">
        <v>352</v>
      </c>
      <c r="C10" s="943">
        <v>0</v>
      </c>
    </row>
    <row r="11" spans="1:4" s="123" customFormat="1" ht="28.5">
      <c r="A11" s="263">
        <v>1.3</v>
      </c>
      <c r="B11" s="294" t="s">
        <v>353</v>
      </c>
      <c r="C11" s="943">
        <v>0</v>
      </c>
    </row>
    <row r="12" spans="1:4" s="123" customFormat="1" ht="28.5">
      <c r="A12" s="263">
        <v>1.4</v>
      </c>
      <c r="B12" s="294" t="s">
        <v>354</v>
      </c>
      <c r="C12" s="943">
        <v>0</v>
      </c>
    </row>
    <row r="13" spans="1:4" s="123" customFormat="1" ht="14.25">
      <c r="A13" s="263">
        <v>2</v>
      </c>
      <c r="B13" s="261" t="s">
        <v>355</v>
      </c>
      <c r="C13" s="943">
        <v>0</v>
      </c>
    </row>
    <row r="14" spans="1:4" s="123" customFormat="1" thickBot="1">
      <c r="A14" s="295">
        <v>3</v>
      </c>
      <c r="B14" s="296" t="s">
        <v>356</v>
      </c>
      <c r="C14" s="949">
        <v>0</v>
      </c>
    </row>
    <row r="15" spans="1:4" s="123" customFormat="1" ht="36" customHeight="1" thickBot="1">
      <c r="A15" s="414">
        <v>4</v>
      </c>
      <c r="B15" s="948" t="s">
        <v>839</v>
      </c>
      <c r="C15" s="947">
        <f>C8+C13+C14</f>
        <v>0</v>
      </c>
    </row>
    <row r="16" spans="1:4" s="123" customFormat="1" ht="14.25"/>
  </sheetData>
  <printOptions horizontalCentered="1"/>
  <pageMargins left="0" right="0" top="0.74803149606299213" bottom="0.74803149606299213" header="0.31496062992125984" footer="0.31496062992125984"/>
  <pageSetup paperSize="9" orientation="landscape"/>
  <headerFooter>
    <oddHeader>&amp;L&amp;"Tahoma,Bold"Уни Банка АД Скопје&amp;R&amp;"Tahoma,Bold"Образец ПРИК</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5"/>
  <sheetViews>
    <sheetView zoomScaleNormal="100" workbookViewId="0"/>
  </sheetViews>
  <sheetFormatPr defaultColWidth="9.140625" defaultRowHeight="14.25"/>
  <cols>
    <col min="1" max="1" width="10.5703125" style="1" customWidth="1"/>
    <col min="2" max="2" width="49" style="1" customWidth="1"/>
    <col min="3" max="3" width="75.28515625" style="1" customWidth="1"/>
    <col min="4" max="12" width="9.140625" style="1"/>
    <col min="13" max="13" width="10.7109375" style="1" customWidth="1"/>
    <col min="14" max="17" width="9.140625" style="1" customWidth="1"/>
    <col min="18" max="18" width="17.140625" style="1" customWidth="1"/>
    <col min="19" max="16384" width="9.140625" style="1"/>
  </cols>
  <sheetData>
    <row r="3" spans="1:8">
      <c r="A3" s="124" t="s">
        <v>841</v>
      </c>
    </row>
    <row r="4" spans="1:8" ht="15" thickBot="1"/>
    <row r="5" spans="1:8" ht="28.5">
      <c r="A5" s="254" t="s">
        <v>0</v>
      </c>
      <c r="B5" s="254" t="s">
        <v>359</v>
      </c>
      <c r="C5" s="254" t="s">
        <v>29</v>
      </c>
    </row>
    <row r="6" spans="1:8" ht="15" thickBot="1">
      <c r="A6" s="255">
        <v>1</v>
      </c>
      <c r="B6" s="255">
        <v>2</v>
      </c>
      <c r="C6" s="255">
        <v>3</v>
      </c>
    </row>
    <row r="7" spans="1:8" ht="63" customHeight="1">
      <c r="A7" s="132">
        <v>1</v>
      </c>
      <c r="B7" s="492" t="s">
        <v>358</v>
      </c>
      <c r="C7" s="924" t="s">
        <v>842</v>
      </c>
    </row>
    <row r="8" spans="1:8" ht="156.75">
      <c r="A8" s="132">
        <v>2</v>
      </c>
      <c r="B8" s="492" t="s">
        <v>340</v>
      </c>
      <c r="C8" s="924" t="s">
        <v>843</v>
      </c>
    </row>
    <row r="9" spans="1:8" ht="127.5" customHeight="1">
      <c r="A9" s="132">
        <v>3</v>
      </c>
      <c r="B9" s="492" t="s">
        <v>350</v>
      </c>
      <c r="C9" s="924" t="s">
        <v>844</v>
      </c>
    </row>
    <row r="10" spans="1:8" ht="186" thickBot="1">
      <c r="A10" s="184">
        <v>4</v>
      </c>
      <c r="B10" s="707" t="s">
        <v>342</v>
      </c>
      <c r="C10" s="951" t="s">
        <v>845</v>
      </c>
    </row>
    <row r="15" spans="1:8" ht="15">
      <c r="H15"/>
    </row>
  </sheetData>
  <pageMargins left="0.70866141732283472" right="0.70866141732283472" top="0.74803149606299213" bottom="0.74803149606299213" header="0.31496062992125984" footer="0.31496062992125984"/>
  <pageSetup paperSize="9" scale="74" orientation="landscape"/>
  <headerFooter>
    <oddHeader>&amp;L&amp;"Tahoma,Bold"Уни Банка АД Скопје&amp;R&amp;"Tahoma,Bold"Образец ОРК</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26"/>
  <sheetViews>
    <sheetView zoomScale="90" zoomScaleNormal="90" zoomScalePageLayoutView="80" workbookViewId="0">
      <selection activeCell="N18" sqref="N18"/>
    </sheetView>
  </sheetViews>
  <sheetFormatPr defaultColWidth="9.140625" defaultRowHeight="14.25"/>
  <cols>
    <col min="1" max="1" width="7" style="1" customWidth="1"/>
    <col min="2" max="2" width="8.7109375" style="1" customWidth="1"/>
    <col min="3" max="3" width="46.140625" style="1" customWidth="1"/>
    <col min="4" max="4" width="21.42578125" style="1" customWidth="1"/>
    <col min="5" max="5" width="20.140625" style="1" customWidth="1"/>
    <col min="6" max="6" width="20.5703125" style="1" customWidth="1"/>
    <col min="7" max="8" width="19.5703125" style="1" customWidth="1"/>
    <col min="9" max="9" width="14" style="1" customWidth="1"/>
    <col min="10" max="10" width="54.5703125" style="1" customWidth="1"/>
    <col min="11" max="11" width="25" style="1" customWidth="1"/>
    <col min="12" max="16384" width="9.140625" style="1"/>
  </cols>
  <sheetData>
    <row r="1" spans="2:8">
      <c r="B1" s="1381" t="s">
        <v>671</v>
      </c>
      <c r="C1" s="1381"/>
      <c r="D1" s="1381"/>
      <c r="E1" s="1381"/>
      <c r="F1" s="1381"/>
      <c r="G1" s="1381"/>
      <c r="H1" s="1381"/>
    </row>
    <row r="3" spans="2:8" ht="15" thickBot="1">
      <c r="B3" s="1382" t="s">
        <v>406</v>
      </c>
      <c r="C3" s="1382"/>
      <c r="D3" s="1382"/>
      <c r="E3" s="1382"/>
      <c r="F3" s="1382"/>
      <c r="G3" s="1382"/>
      <c r="H3" s="1382"/>
    </row>
    <row r="4" spans="2:8" ht="72.75" customHeight="1" thickBot="1">
      <c r="B4" s="339" t="s">
        <v>0</v>
      </c>
      <c r="C4" s="340" t="s">
        <v>393</v>
      </c>
      <c r="D4" s="340" t="s">
        <v>288</v>
      </c>
      <c r="E4" s="340" t="s">
        <v>289</v>
      </c>
      <c r="F4" s="340" t="s">
        <v>290</v>
      </c>
      <c r="G4" s="340" t="s">
        <v>306</v>
      </c>
      <c r="H4" s="341" t="s">
        <v>668</v>
      </c>
    </row>
    <row r="5" spans="2:8" ht="15" thickBot="1">
      <c r="B5" s="342" t="s">
        <v>250</v>
      </c>
      <c r="C5" s="343">
        <v>2</v>
      </c>
      <c r="D5" s="343">
        <v>3</v>
      </c>
      <c r="E5" s="343">
        <v>4</v>
      </c>
      <c r="F5" s="343">
        <v>5</v>
      </c>
      <c r="G5" s="343">
        <v>6</v>
      </c>
      <c r="H5" s="344">
        <v>7</v>
      </c>
    </row>
    <row r="6" spans="2:8" ht="15.75" customHeight="1">
      <c r="B6" s="345" t="s">
        <v>5</v>
      </c>
      <c r="C6" s="1383" t="s">
        <v>390</v>
      </c>
      <c r="D6" s="1384"/>
      <c r="E6" s="1384"/>
      <c r="F6" s="1384"/>
      <c r="G6" s="1384"/>
      <c r="H6" s="1385"/>
    </row>
    <row r="7" spans="2:8">
      <c r="B7" s="347" t="s">
        <v>267</v>
      </c>
      <c r="C7" s="348"/>
      <c r="D7" s="348"/>
      <c r="E7" s="349"/>
      <c r="F7" s="349"/>
      <c r="G7" s="349"/>
      <c r="H7" s="350"/>
    </row>
    <row r="8" spans="2:8">
      <c r="B8" s="347" t="s">
        <v>193</v>
      </c>
      <c r="C8" s="351"/>
      <c r="D8" s="351"/>
      <c r="E8" s="349"/>
      <c r="F8" s="349"/>
      <c r="G8" s="349"/>
      <c r="H8" s="350"/>
    </row>
    <row r="9" spans="2:8">
      <c r="B9" s="347" t="s">
        <v>193</v>
      </c>
      <c r="C9" s="351"/>
      <c r="D9" s="351"/>
      <c r="E9" s="349"/>
      <c r="F9" s="349"/>
      <c r="G9" s="349"/>
      <c r="H9" s="350"/>
    </row>
    <row r="10" spans="2:8">
      <c r="B10" s="347" t="s">
        <v>193</v>
      </c>
      <c r="C10" s="367"/>
      <c r="D10" s="367"/>
      <c r="E10" s="368"/>
      <c r="F10" s="368"/>
      <c r="G10" s="368"/>
      <c r="H10" s="369"/>
    </row>
    <row r="11" spans="2:8" ht="15" thickBot="1">
      <c r="B11" s="352" t="s">
        <v>250</v>
      </c>
      <c r="C11" s="353" t="s">
        <v>390</v>
      </c>
      <c r="D11" s="1370"/>
      <c r="E11" s="1371"/>
      <c r="F11" s="1371"/>
      <c r="G11" s="354"/>
      <c r="H11" s="355"/>
    </row>
    <row r="12" spans="2:8" ht="15.75" customHeight="1">
      <c r="B12" s="345" t="s">
        <v>9</v>
      </c>
      <c r="C12" s="1383" t="s">
        <v>391</v>
      </c>
      <c r="D12" s="1384"/>
      <c r="E12" s="1384"/>
      <c r="F12" s="1384"/>
      <c r="G12" s="1384"/>
      <c r="H12" s="1385"/>
    </row>
    <row r="13" spans="2:8" ht="15.75" customHeight="1">
      <c r="B13" s="337" t="s">
        <v>392</v>
      </c>
      <c r="C13" s="336" t="s">
        <v>1012</v>
      </c>
      <c r="D13" s="1372" t="s">
        <v>780</v>
      </c>
      <c r="E13" s="1373"/>
      <c r="F13" s="1373"/>
      <c r="G13" s="1363">
        <v>0.36447000000000002</v>
      </c>
      <c r="H13" s="1363">
        <v>0.36447000000000002</v>
      </c>
    </row>
    <row r="14" spans="2:8" ht="15.75" customHeight="1">
      <c r="B14" s="337" t="s">
        <v>551</v>
      </c>
      <c r="C14" s="336" t="s">
        <v>1013</v>
      </c>
      <c r="D14" s="1372" t="s">
        <v>780</v>
      </c>
      <c r="E14" s="1373"/>
      <c r="F14" s="1373"/>
      <c r="G14" s="1363">
        <v>0.36447000000000002</v>
      </c>
      <c r="H14" s="1363">
        <v>0.36447000000000002</v>
      </c>
    </row>
    <row r="15" spans="2:8" ht="15.75" customHeight="1">
      <c r="B15" s="337" t="s">
        <v>193</v>
      </c>
      <c r="C15" s="169"/>
      <c r="D15" s="1374"/>
      <c r="E15" s="1373"/>
      <c r="F15" s="1373"/>
      <c r="G15" s="168"/>
      <c r="H15" s="170"/>
    </row>
    <row r="16" spans="2:8" ht="15.75" customHeight="1">
      <c r="B16" s="337" t="s">
        <v>193</v>
      </c>
      <c r="C16" s="370"/>
      <c r="D16" s="1375"/>
      <c r="E16" s="1376"/>
      <c r="F16" s="1376"/>
      <c r="G16" s="371"/>
      <c r="H16" s="372"/>
    </row>
    <row r="17" spans="2:8" ht="15" customHeight="1" thickBot="1">
      <c r="B17" s="338" t="s">
        <v>247</v>
      </c>
      <c r="C17" s="171" t="s">
        <v>391</v>
      </c>
      <c r="D17" s="1370"/>
      <c r="E17" s="1371"/>
      <c r="F17" s="1371"/>
      <c r="G17" s="172"/>
      <c r="H17" s="173"/>
    </row>
    <row r="18" spans="2:8" ht="69" customHeight="1">
      <c r="B18" s="345" t="s">
        <v>248</v>
      </c>
      <c r="C18" s="356" t="s">
        <v>395</v>
      </c>
      <c r="D18" s="1377">
        <v>2</v>
      </c>
      <c r="E18" s="1377"/>
      <c r="F18" s="1377"/>
      <c r="G18" s="1364">
        <f>G11+G17+G13+G14</f>
        <v>0.72894000000000003</v>
      </c>
      <c r="H18" s="1365">
        <f>H11+H17+H13+H14</f>
        <v>0.72894000000000003</v>
      </c>
    </row>
    <row r="19" spans="2:8">
      <c r="B19" s="1" t="s">
        <v>679</v>
      </c>
    </row>
    <row r="21" spans="2:8" ht="15" thickBot="1">
      <c r="B21" s="1382" t="s">
        <v>407</v>
      </c>
      <c r="C21" s="1382"/>
      <c r="D21" s="1382"/>
      <c r="E21" s="1382"/>
      <c r="F21" s="1382"/>
      <c r="G21" s="5"/>
      <c r="H21" s="5"/>
    </row>
    <row r="22" spans="2:8" ht="83.45" customHeight="1" thickBot="1">
      <c r="B22" s="339" t="s">
        <v>0</v>
      </c>
      <c r="C22" s="340" t="s">
        <v>291</v>
      </c>
      <c r="D22" s="340" t="s">
        <v>394</v>
      </c>
      <c r="E22" s="340" t="s">
        <v>306</v>
      </c>
      <c r="F22" s="341" t="s">
        <v>396</v>
      </c>
      <c r="G22" s="174"/>
      <c r="H22" s="174"/>
    </row>
    <row r="23" spans="2:8" s="129" customFormat="1" ht="15" thickBot="1">
      <c r="B23" s="357" t="s">
        <v>250</v>
      </c>
      <c r="C23" s="358">
        <v>2</v>
      </c>
      <c r="D23" s="358">
        <v>3</v>
      </c>
      <c r="E23" s="358">
        <v>4</v>
      </c>
      <c r="F23" s="359">
        <v>5</v>
      </c>
      <c r="G23" s="188"/>
      <c r="H23" s="188"/>
    </row>
    <row r="24" spans="2:8" ht="15.75" customHeight="1">
      <c r="B24" s="362" t="s">
        <v>250</v>
      </c>
      <c r="C24" s="363" t="s">
        <v>390</v>
      </c>
      <c r="D24" s="346">
        <v>46</v>
      </c>
      <c r="E24" s="1364">
        <v>0.1477</v>
      </c>
      <c r="F24" s="1365">
        <v>0.1477</v>
      </c>
      <c r="G24" s="166"/>
      <c r="H24" s="166"/>
    </row>
    <row r="25" spans="2:8" ht="15.75" customHeight="1" thickBot="1">
      <c r="B25" s="352" t="s">
        <v>247</v>
      </c>
      <c r="C25" s="354" t="s">
        <v>391</v>
      </c>
      <c r="D25" s="361">
        <v>351</v>
      </c>
      <c r="E25" s="1366">
        <v>0.1234</v>
      </c>
      <c r="F25" s="1367">
        <v>0.1234</v>
      </c>
      <c r="G25" s="1380"/>
      <c r="H25" s="1380"/>
    </row>
    <row r="26" spans="2:8" ht="115.5" customHeight="1" thickBot="1">
      <c r="B26" s="364" t="s">
        <v>248</v>
      </c>
      <c r="C26" s="360" t="s">
        <v>397</v>
      </c>
      <c r="D26" s="360">
        <f>SUM(D24:D25)</f>
        <v>397</v>
      </c>
      <c r="E26" s="1368">
        <f>SUM(E24:E25)</f>
        <v>0.27110000000000001</v>
      </c>
      <c r="F26" s="1369">
        <f>SUM(F24:F25)</f>
        <v>0.27110000000000001</v>
      </c>
      <c r="G26" s="167"/>
      <c r="H26" s="167"/>
    </row>
  </sheetData>
  <mergeCells count="6">
    <mergeCell ref="G25:H25"/>
    <mergeCell ref="B1:H1"/>
    <mergeCell ref="B3:H3"/>
    <mergeCell ref="C6:H6"/>
    <mergeCell ref="C12:H12"/>
    <mergeCell ref="B21:F21"/>
  </mergeCells>
  <printOptions horizontalCentered="1"/>
  <pageMargins left="0.70866141732283505" right="0.70866141732283505" top="0.74803149606299202" bottom="0.74803149606299202" header="0.31496062992126" footer="0.31496062992126"/>
  <pageSetup paperSize="9" scale="75" orientation="landscape"/>
  <headerFooter>
    <oddHeader>&amp;L&amp;"Tahoma,Bold"УНИ Банка АД Скопје&amp;R&amp;"Tahoma,Bold"Образец АС</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zoomScaleNormal="100" workbookViewId="0">
      <selection sqref="A1:J1"/>
    </sheetView>
  </sheetViews>
  <sheetFormatPr defaultColWidth="9.140625" defaultRowHeight="14.25"/>
  <cols>
    <col min="1" max="1" width="9.140625" style="1"/>
    <col min="2" max="2" width="51.140625" style="1" customWidth="1"/>
    <col min="3" max="5" width="9.7109375" style="1" customWidth="1"/>
    <col min="6" max="6" width="17.140625" style="1" customWidth="1"/>
    <col min="7" max="9" width="9.7109375" style="1" customWidth="1"/>
    <col min="10" max="10" width="17.7109375" style="1" customWidth="1"/>
    <col min="11" max="16384" width="9.140625" style="1"/>
  </cols>
  <sheetData>
    <row r="1" spans="1:13">
      <c r="A1" s="1381"/>
      <c r="B1" s="1381"/>
      <c r="C1" s="1381"/>
      <c r="D1" s="1381"/>
      <c r="E1" s="1381"/>
      <c r="F1" s="1381"/>
      <c r="G1" s="1381"/>
      <c r="H1" s="1381"/>
      <c r="I1" s="1381"/>
      <c r="J1" s="1381"/>
    </row>
    <row r="2" spans="1:13">
      <c r="A2" s="1381"/>
      <c r="B2" s="1381"/>
      <c r="C2" s="1381"/>
      <c r="D2" s="1381"/>
      <c r="E2" s="1381"/>
      <c r="F2" s="1381"/>
      <c r="G2" s="1381"/>
      <c r="H2" s="1381"/>
      <c r="I2" s="1381"/>
      <c r="J2" s="1381"/>
    </row>
    <row r="3" spans="1:13">
      <c r="A3" s="1586" t="s">
        <v>846</v>
      </c>
      <c r="B3" s="1586"/>
      <c r="C3" s="1586"/>
      <c r="D3" s="1586"/>
      <c r="E3" s="1586"/>
      <c r="F3" s="1586"/>
      <c r="G3" s="1586"/>
      <c r="H3" s="1586"/>
      <c r="I3" s="1586"/>
      <c r="J3" s="1586"/>
      <c r="K3" s="125"/>
      <c r="L3" s="125"/>
      <c r="M3" s="125"/>
    </row>
    <row r="4" spans="1:13" ht="10.5" customHeight="1">
      <c r="A4" s="126"/>
      <c r="B4" s="126"/>
      <c r="C4" s="126"/>
      <c r="D4" s="126"/>
      <c r="E4" s="126"/>
      <c r="F4" s="126"/>
      <c r="G4" s="126"/>
      <c r="H4" s="126"/>
      <c r="I4" s="126"/>
      <c r="J4" s="126"/>
      <c r="K4" s="125"/>
      <c r="L4" s="125"/>
      <c r="M4" s="125"/>
    </row>
    <row r="5" spans="1:13" ht="15" thickBot="1">
      <c r="A5" s="127"/>
      <c r="J5" s="128" t="s">
        <v>1</v>
      </c>
    </row>
    <row r="6" spans="1:13" ht="61.5" customHeight="1" thickBot="1">
      <c r="A6" s="1587"/>
      <c r="B6" s="1589" t="s">
        <v>3</v>
      </c>
      <c r="C6" s="1591" t="s">
        <v>261</v>
      </c>
      <c r="D6" s="1592"/>
      <c r="E6" s="1593"/>
      <c r="F6" s="1495" t="s">
        <v>262</v>
      </c>
      <c r="G6" s="1591" t="s">
        <v>263</v>
      </c>
      <c r="H6" s="1592"/>
      <c r="I6" s="1594"/>
      <c r="J6" s="1595" t="s">
        <v>264</v>
      </c>
    </row>
    <row r="7" spans="1:13" ht="72.75" customHeight="1" thickBot="1">
      <c r="A7" s="1588"/>
      <c r="B7" s="1590"/>
      <c r="C7" s="417" t="s">
        <v>419</v>
      </c>
      <c r="D7" s="417" t="s">
        <v>420</v>
      </c>
      <c r="E7" s="420" t="s">
        <v>421</v>
      </c>
      <c r="F7" s="1497"/>
      <c r="G7" s="417" t="s">
        <v>419</v>
      </c>
      <c r="H7" s="417" t="s">
        <v>481</v>
      </c>
      <c r="I7" s="417" t="s">
        <v>421</v>
      </c>
      <c r="J7" s="1596"/>
    </row>
    <row r="8" spans="1:13" ht="15" thickBot="1">
      <c r="A8" s="591">
        <v>1</v>
      </c>
      <c r="B8" s="600">
        <v>2</v>
      </c>
      <c r="C8" s="421">
        <v>3</v>
      </c>
      <c r="D8" s="421">
        <v>4</v>
      </c>
      <c r="E8" s="598">
        <v>5</v>
      </c>
      <c r="F8" s="421">
        <v>6</v>
      </c>
      <c r="G8" s="421">
        <v>7</v>
      </c>
      <c r="H8" s="598">
        <v>8</v>
      </c>
      <c r="I8" s="421">
        <v>9</v>
      </c>
      <c r="J8" s="422">
        <v>10</v>
      </c>
      <c r="K8" s="129"/>
      <c r="L8" s="129"/>
      <c r="M8" s="129"/>
    </row>
    <row r="9" spans="1:13" ht="15" thickBot="1">
      <c r="A9" s="1489" t="s">
        <v>422</v>
      </c>
      <c r="B9" s="1490"/>
      <c r="C9" s="1490"/>
      <c r="D9" s="1490"/>
      <c r="E9" s="1490"/>
      <c r="F9" s="1490"/>
      <c r="G9" s="1490"/>
      <c r="H9" s="1490"/>
      <c r="I9" s="1490"/>
      <c r="J9" s="1491"/>
    </row>
    <row r="10" spans="1:13" ht="28.5" customHeight="1" thickBot="1">
      <c r="A10" s="297" t="s">
        <v>5</v>
      </c>
      <c r="B10" s="381" t="s">
        <v>265</v>
      </c>
      <c r="C10" s="952">
        <v>0</v>
      </c>
      <c r="D10" s="953">
        <v>0</v>
      </c>
      <c r="E10" s="954">
        <v>0</v>
      </c>
      <c r="F10" s="952">
        <v>0</v>
      </c>
      <c r="G10" s="383"/>
      <c r="H10" s="293"/>
      <c r="I10" s="293"/>
      <c r="J10" s="130"/>
    </row>
    <row r="11" spans="1:13" s="127" customFormat="1" ht="15" customHeight="1" thickBot="1">
      <c r="A11" s="423" t="s">
        <v>9</v>
      </c>
      <c r="B11" s="1577" t="s">
        <v>17</v>
      </c>
      <c r="C11" s="1578"/>
      <c r="D11" s="1578"/>
      <c r="E11" s="1578"/>
      <c r="F11" s="1578"/>
      <c r="G11" s="1578"/>
      <c r="H11" s="1578"/>
      <c r="I11" s="1579"/>
      <c r="J11" s="298"/>
    </row>
    <row r="12" spans="1:13" ht="15" thickBot="1">
      <c r="A12" s="1580" t="s">
        <v>423</v>
      </c>
      <c r="B12" s="1581"/>
      <c r="C12" s="1581"/>
      <c r="D12" s="1581"/>
      <c r="E12" s="1581"/>
      <c r="F12" s="1581"/>
      <c r="G12" s="1581"/>
      <c r="H12" s="1581"/>
      <c r="I12" s="1581"/>
      <c r="J12" s="1582"/>
    </row>
    <row r="13" spans="1:13" ht="43.5" thickBot="1">
      <c r="A13" s="300" t="s">
        <v>15</v>
      </c>
      <c r="B13" s="378" t="s">
        <v>266</v>
      </c>
      <c r="C13" s="379"/>
      <c r="D13" s="380"/>
      <c r="E13" s="379"/>
      <c r="F13" s="380"/>
      <c r="G13" s="955">
        <v>213380.37</v>
      </c>
      <c r="H13" s="955">
        <v>213750.69</v>
      </c>
      <c r="I13" s="956">
        <v>209430.24</v>
      </c>
      <c r="J13" s="299"/>
    </row>
    <row r="14" spans="1:13" s="127" customFormat="1" ht="24.75" customHeight="1" thickBot="1">
      <c r="A14" s="422" t="s">
        <v>20</v>
      </c>
      <c r="B14" s="1583" t="s">
        <v>18</v>
      </c>
      <c r="C14" s="1584"/>
      <c r="D14" s="1584"/>
      <c r="E14" s="1584"/>
      <c r="F14" s="1584"/>
      <c r="G14" s="1584"/>
      <c r="H14" s="1584"/>
      <c r="I14" s="1584"/>
      <c r="J14" s="957">
        <f>(G13+H13+I13)/3</f>
        <v>212187.1</v>
      </c>
      <c r="K14" s="133"/>
      <c r="L14" s="133"/>
      <c r="M14" s="133"/>
    </row>
    <row r="15" spans="1:13">
      <c r="A15" s="134"/>
      <c r="B15" s="135"/>
      <c r="C15" s="135"/>
      <c r="D15" s="135"/>
      <c r="E15" s="135"/>
      <c r="F15" s="135"/>
      <c r="G15" s="135"/>
      <c r="H15" s="135"/>
      <c r="I15" s="135"/>
      <c r="J15" s="135"/>
      <c r="K15" s="601"/>
      <c r="L15" s="601"/>
      <c r="M15" s="599"/>
    </row>
    <row r="16" spans="1:13">
      <c r="A16" s="1585" t="s">
        <v>847</v>
      </c>
      <c r="B16" s="1585"/>
      <c r="C16" s="136"/>
      <c r="D16" s="136"/>
      <c r="E16" s="136"/>
      <c r="F16" s="136"/>
      <c r="G16" s="136"/>
      <c r="H16" s="136"/>
      <c r="I16" s="136"/>
      <c r="J16" s="136"/>
      <c r="K16" s="136"/>
      <c r="L16" s="136"/>
      <c r="M16" s="136"/>
    </row>
  </sheetData>
  <mergeCells count="14">
    <mergeCell ref="A1:J1"/>
    <mergeCell ref="A2:J2"/>
    <mergeCell ref="A3:J3"/>
    <mergeCell ref="A6:A7"/>
    <mergeCell ref="B6:B7"/>
    <mergeCell ref="C6:E6"/>
    <mergeCell ref="F6:F7"/>
    <mergeCell ref="G6:I6"/>
    <mergeCell ref="J6:J7"/>
    <mergeCell ref="A9:J9"/>
    <mergeCell ref="B11:I11"/>
    <mergeCell ref="A12:J12"/>
    <mergeCell ref="B14:I14"/>
    <mergeCell ref="A16:B16"/>
  </mergeCells>
  <printOptions horizontalCentered="1"/>
  <pageMargins left="0.70866141732283472" right="0.70866141732283472" top="0.74803149606299213" bottom="0.74803149606299213" header="0.31496062992125984" footer="0.31496062992125984"/>
  <pageSetup paperSize="9" scale="85" orientation="landscape"/>
  <headerFooter>
    <oddHeader>&amp;L&amp;"Tahoma,Bold"Уни Банка АД Скопје&amp;R&amp;"Tahoma,Bold"&amp;10Образец ОРИК</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C11"/>
  <sheetViews>
    <sheetView zoomScaleNormal="100" workbookViewId="0"/>
  </sheetViews>
  <sheetFormatPr defaultRowHeight="15"/>
  <cols>
    <col min="1" max="1" width="9.85546875" customWidth="1"/>
    <col min="2" max="2" width="50.85546875" customWidth="1"/>
    <col min="3" max="3" width="125.140625" customWidth="1"/>
  </cols>
  <sheetData>
    <row r="3" spans="1:3" ht="42" customHeight="1">
      <c r="A3" s="1566" t="s">
        <v>848</v>
      </c>
      <c r="B3" s="1566"/>
      <c r="C3" s="1566"/>
    </row>
    <row r="4" spans="1:3" ht="15.75" thickBot="1">
      <c r="A4" s="1"/>
      <c r="B4" s="1"/>
      <c r="C4" s="1"/>
    </row>
    <row r="5" spans="1:3" ht="63" customHeight="1">
      <c r="A5" s="254" t="s">
        <v>0</v>
      </c>
      <c r="B5" s="254" t="s">
        <v>482</v>
      </c>
      <c r="C5" s="254" t="s">
        <v>29</v>
      </c>
    </row>
    <row r="6" spans="1:3" ht="15.75" thickBot="1">
      <c r="A6" s="255">
        <v>1</v>
      </c>
      <c r="B6" s="255">
        <v>2</v>
      </c>
      <c r="C6" s="255">
        <v>3</v>
      </c>
    </row>
    <row r="7" spans="1:3" ht="132" customHeight="1">
      <c r="A7" s="132">
        <v>1</v>
      </c>
      <c r="B7" s="492" t="s">
        <v>361</v>
      </c>
      <c r="C7" s="920" t="s">
        <v>849</v>
      </c>
    </row>
    <row r="8" spans="1:3" ht="213.75">
      <c r="A8" s="132">
        <v>2</v>
      </c>
      <c r="B8" s="492" t="s">
        <v>340</v>
      </c>
      <c r="C8" s="920" t="s">
        <v>850</v>
      </c>
    </row>
    <row r="9" spans="1:3" ht="52.5" customHeight="1">
      <c r="A9" s="132">
        <v>3</v>
      </c>
      <c r="B9" s="492" t="s">
        <v>851</v>
      </c>
      <c r="C9" s="920" t="s">
        <v>852</v>
      </c>
    </row>
    <row r="10" spans="1:3" ht="128.25" customHeight="1" thickBot="1">
      <c r="A10" s="184">
        <v>4</v>
      </c>
      <c r="B10" s="958" t="s">
        <v>342</v>
      </c>
      <c r="C10" s="959" t="s">
        <v>853</v>
      </c>
    </row>
    <row r="11" spans="1:3">
      <c r="A11" s="1"/>
      <c r="B11" s="1"/>
      <c r="C11" s="1"/>
    </row>
  </sheetData>
  <mergeCells count="1">
    <mergeCell ref="A3:C3"/>
  </mergeCells>
  <pageMargins left="0.70866141732283472" right="0.70866141732283472" top="0.74803149606299213" bottom="0.74803149606299213" header="0.31496062992125984" footer="0.31496062992125984"/>
  <pageSetup paperSize="9" scale="70" fitToHeight="0" orientation="landscape"/>
  <headerFooter>
    <oddHeader>&amp;L&amp;"Tahoma,Bold"Уни Банка АД Скопје&amp;R&amp;"Tahoma,Bold"Образец  КСК</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Normal="100" workbookViewId="0"/>
  </sheetViews>
  <sheetFormatPr defaultRowHeight="15"/>
  <cols>
    <col min="1" max="1" width="9.5703125" style="138" bestFit="1" customWidth="1"/>
    <col min="2" max="2" width="99.85546875" style="137" customWidth="1"/>
    <col min="3" max="3" width="12.5703125" style="137" customWidth="1"/>
    <col min="4" max="4" width="16.5703125" style="137" customWidth="1"/>
    <col min="5" max="256" width="9.140625" style="137"/>
    <col min="257" max="257" width="9.5703125" style="137" bestFit="1" customWidth="1"/>
    <col min="258" max="258" width="99.85546875" style="137" customWidth="1"/>
    <col min="259" max="259" width="9.42578125" style="137" customWidth="1"/>
    <col min="260" max="260" width="16.5703125" style="137" customWidth="1"/>
    <col min="261" max="512" width="9.140625" style="137"/>
    <col min="513" max="513" width="9.5703125" style="137" bestFit="1" customWidth="1"/>
    <col min="514" max="514" width="99.85546875" style="137" customWidth="1"/>
    <col min="515" max="515" width="9.42578125" style="137" customWidth="1"/>
    <col min="516" max="516" width="16.5703125" style="137" customWidth="1"/>
    <col min="517" max="768" width="9.140625" style="137"/>
    <col min="769" max="769" width="9.5703125" style="137" bestFit="1" customWidth="1"/>
    <col min="770" max="770" width="99.85546875" style="137" customWidth="1"/>
    <col min="771" max="771" width="9.42578125" style="137" customWidth="1"/>
    <col min="772" max="772" width="16.5703125" style="137" customWidth="1"/>
    <col min="773" max="1024" width="9.140625" style="137"/>
    <col min="1025" max="1025" width="9.5703125" style="137" bestFit="1" customWidth="1"/>
    <col min="1026" max="1026" width="99.85546875" style="137" customWidth="1"/>
    <col min="1027" max="1027" width="9.42578125" style="137" customWidth="1"/>
    <col min="1028" max="1028" width="16.5703125" style="137" customWidth="1"/>
    <col min="1029" max="1280" width="9.140625" style="137"/>
    <col min="1281" max="1281" width="9.5703125" style="137" bestFit="1" customWidth="1"/>
    <col min="1282" max="1282" width="99.85546875" style="137" customWidth="1"/>
    <col min="1283" max="1283" width="9.42578125" style="137" customWidth="1"/>
    <col min="1284" max="1284" width="16.5703125" style="137" customWidth="1"/>
    <col min="1285" max="1536" width="9.140625" style="137"/>
    <col min="1537" max="1537" width="9.5703125" style="137" bestFit="1" customWidth="1"/>
    <col min="1538" max="1538" width="99.85546875" style="137" customWidth="1"/>
    <col min="1539" max="1539" width="9.42578125" style="137" customWidth="1"/>
    <col min="1540" max="1540" width="16.5703125" style="137" customWidth="1"/>
    <col min="1541" max="1792" width="9.140625" style="137"/>
    <col min="1793" max="1793" width="9.5703125" style="137" bestFit="1" customWidth="1"/>
    <col min="1794" max="1794" width="99.85546875" style="137" customWidth="1"/>
    <col min="1795" max="1795" width="9.42578125" style="137" customWidth="1"/>
    <col min="1796" max="1796" width="16.5703125" style="137" customWidth="1"/>
    <col min="1797" max="2048" width="9.140625" style="137"/>
    <col min="2049" max="2049" width="9.5703125" style="137" bestFit="1" customWidth="1"/>
    <col min="2050" max="2050" width="99.85546875" style="137" customWidth="1"/>
    <col min="2051" max="2051" width="9.42578125" style="137" customWidth="1"/>
    <col min="2052" max="2052" width="16.5703125" style="137" customWidth="1"/>
    <col min="2053" max="2304" width="9.140625" style="137"/>
    <col min="2305" max="2305" width="9.5703125" style="137" bestFit="1" customWidth="1"/>
    <col min="2306" max="2306" width="99.85546875" style="137" customWidth="1"/>
    <col min="2307" max="2307" width="9.42578125" style="137" customWidth="1"/>
    <col min="2308" max="2308" width="16.5703125" style="137" customWidth="1"/>
    <col min="2309" max="2560" width="9.140625" style="137"/>
    <col min="2561" max="2561" width="9.5703125" style="137" bestFit="1" customWidth="1"/>
    <col min="2562" max="2562" width="99.85546875" style="137" customWidth="1"/>
    <col min="2563" max="2563" width="9.42578125" style="137" customWidth="1"/>
    <col min="2564" max="2564" width="16.5703125" style="137" customWidth="1"/>
    <col min="2565" max="2816" width="9.140625" style="137"/>
    <col min="2817" max="2817" width="9.5703125" style="137" bestFit="1" customWidth="1"/>
    <col min="2818" max="2818" width="99.85546875" style="137" customWidth="1"/>
    <col min="2819" max="2819" width="9.42578125" style="137" customWidth="1"/>
    <col min="2820" max="2820" width="16.5703125" style="137" customWidth="1"/>
    <col min="2821" max="3072" width="9.140625" style="137"/>
    <col min="3073" max="3073" width="9.5703125" style="137" bestFit="1" customWidth="1"/>
    <col min="3074" max="3074" width="99.85546875" style="137" customWidth="1"/>
    <col min="3075" max="3075" width="9.42578125" style="137" customWidth="1"/>
    <col min="3076" max="3076" width="16.5703125" style="137" customWidth="1"/>
    <col min="3077" max="3328" width="9.140625" style="137"/>
    <col min="3329" max="3329" width="9.5703125" style="137" bestFit="1" customWidth="1"/>
    <col min="3330" max="3330" width="99.85546875" style="137" customWidth="1"/>
    <col min="3331" max="3331" width="9.42578125" style="137" customWidth="1"/>
    <col min="3332" max="3332" width="16.5703125" style="137" customWidth="1"/>
    <col min="3333" max="3584" width="9.140625" style="137"/>
    <col min="3585" max="3585" width="9.5703125" style="137" bestFit="1" customWidth="1"/>
    <col min="3586" max="3586" width="99.85546875" style="137" customWidth="1"/>
    <col min="3587" max="3587" width="9.42578125" style="137" customWidth="1"/>
    <col min="3588" max="3588" width="16.5703125" style="137" customWidth="1"/>
    <col min="3589" max="3840" width="9.140625" style="137"/>
    <col min="3841" max="3841" width="9.5703125" style="137" bestFit="1" customWidth="1"/>
    <col min="3842" max="3842" width="99.85546875" style="137" customWidth="1"/>
    <col min="3843" max="3843" width="9.42578125" style="137" customWidth="1"/>
    <col min="3844" max="3844" width="16.5703125" style="137" customWidth="1"/>
    <col min="3845" max="4096" width="9.140625" style="137"/>
    <col min="4097" max="4097" width="9.5703125" style="137" bestFit="1" customWidth="1"/>
    <col min="4098" max="4098" width="99.85546875" style="137" customWidth="1"/>
    <col min="4099" max="4099" width="9.42578125" style="137" customWidth="1"/>
    <col min="4100" max="4100" width="16.5703125" style="137" customWidth="1"/>
    <col min="4101" max="4352" width="9.140625" style="137"/>
    <col min="4353" max="4353" width="9.5703125" style="137" bestFit="1" customWidth="1"/>
    <col min="4354" max="4354" width="99.85546875" style="137" customWidth="1"/>
    <col min="4355" max="4355" width="9.42578125" style="137" customWidth="1"/>
    <col min="4356" max="4356" width="16.5703125" style="137" customWidth="1"/>
    <col min="4357" max="4608" width="9.140625" style="137"/>
    <col min="4609" max="4609" width="9.5703125" style="137" bestFit="1" customWidth="1"/>
    <col min="4610" max="4610" width="99.85546875" style="137" customWidth="1"/>
    <col min="4611" max="4611" width="9.42578125" style="137" customWidth="1"/>
    <col min="4612" max="4612" width="16.5703125" style="137" customWidth="1"/>
    <col min="4613" max="4864" width="9.140625" style="137"/>
    <col min="4865" max="4865" width="9.5703125" style="137" bestFit="1" customWidth="1"/>
    <col min="4866" max="4866" width="99.85546875" style="137" customWidth="1"/>
    <col min="4867" max="4867" width="9.42578125" style="137" customWidth="1"/>
    <col min="4868" max="4868" width="16.5703125" style="137" customWidth="1"/>
    <col min="4869" max="5120" width="9.140625" style="137"/>
    <col min="5121" max="5121" width="9.5703125" style="137" bestFit="1" customWidth="1"/>
    <col min="5122" max="5122" width="99.85546875" style="137" customWidth="1"/>
    <col min="5123" max="5123" width="9.42578125" style="137" customWidth="1"/>
    <col min="5124" max="5124" width="16.5703125" style="137" customWidth="1"/>
    <col min="5125" max="5376" width="9.140625" style="137"/>
    <col min="5377" max="5377" width="9.5703125" style="137" bestFit="1" customWidth="1"/>
    <col min="5378" max="5378" width="99.85546875" style="137" customWidth="1"/>
    <col min="5379" max="5379" width="9.42578125" style="137" customWidth="1"/>
    <col min="5380" max="5380" width="16.5703125" style="137" customWidth="1"/>
    <col min="5381" max="5632" width="9.140625" style="137"/>
    <col min="5633" max="5633" width="9.5703125" style="137" bestFit="1" customWidth="1"/>
    <col min="5634" max="5634" width="99.85546875" style="137" customWidth="1"/>
    <col min="5635" max="5635" width="9.42578125" style="137" customWidth="1"/>
    <col min="5636" max="5636" width="16.5703125" style="137" customWidth="1"/>
    <col min="5637" max="5888" width="9.140625" style="137"/>
    <col min="5889" max="5889" width="9.5703125" style="137" bestFit="1" customWidth="1"/>
    <col min="5890" max="5890" width="99.85546875" style="137" customWidth="1"/>
    <col min="5891" max="5891" width="9.42578125" style="137" customWidth="1"/>
    <col min="5892" max="5892" width="16.5703125" style="137" customWidth="1"/>
    <col min="5893" max="6144" width="9.140625" style="137"/>
    <col min="6145" max="6145" width="9.5703125" style="137" bestFit="1" customWidth="1"/>
    <col min="6146" max="6146" width="99.85546875" style="137" customWidth="1"/>
    <col min="6147" max="6147" width="9.42578125" style="137" customWidth="1"/>
    <col min="6148" max="6148" width="16.5703125" style="137" customWidth="1"/>
    <col min="6149" max="6400" width="9.140625" style="137"/>
    <col min="6401" max="6401" width="9.5703125" style="137" bestFit="1" customWidth="1"/>
    <col min="6402" max="6402" width="99.85546875" style="137" customWidth="1"/>
    <col min="6403" max="6403" width="9.42578125" style="137" customWidth="1"/>
    <col min="6404" max="6404" width="16.5703125" style="137" customWidth="1"/>
    <col min="6405" max="6656" width="9.140625" style="137"/>
    <col min="6657" max="6657" width="9.5703125" style="137" bestFit="1" customWidth="1"/>
    <col min="6658" max="6658" width="99.85546875" style="137" customWidth="1"/>
    <col min="6659" max="6659" width="9.42578125" style="137" customWidth="1"/>
    <col min="6660" max="6660" width="16.5703125" style="137" customWidth="1"/>
    <col min="6661" max="6912" width="9.140625" style="137"/>
    <col min="6913" max="6913" width="9.5703125" style="137" bestFit="1" customWidth="1"/>
    <col min="6914" max="6914" width="99.85546875" style="137" customWidth="1"/>
    <col min="6915" max="6915" width="9.42578125" style="137" customWidth="1"/>
    <col min="6916" max="6916" width="16.5703125" style="137" customWidth="1"/>
    <col min="6917" max="7168" width="9.140625" style="137"/>
    <col min="7169" max="7169" width="9.5703125" style="137" bestFit="1" customWidth="1"/>
    <col min="7170" max="7170" width="99.85546875" style="137" customWidth="1"/>
    <col min="7171" max="7171" width="9.42578125" style="137" customWidth="1"/>
    <col min="7172" max="7172" width="16.5703125" style="137" customWidth="1"/>
    <col min="7173" max="7424" width="9.140625" style="137"/>
    <col min="7425" max="7425" width="9.5703125" style="137" bestFit="1" customWidth="1"/>
    <col min="7426" max="7426" width="99.85546875" style="137" customWidth="1"/>
    <col min="7427" max="7427" width="9.42578125" style="137" customWidth="1"/>
    <col min="7428" max="7428" width="16.5703125" style="137" customWidth="1"/>
    <col min="7429" max="7680" width="9.140625" style="137"/>
    <col min="7681" max="7681" width="9.5703125" style="137" bestFit="1" customWidth="1"/>
    <col min="7682" max="7682" width="99.85546875" style="137" customWidth="1"/>
    <col min="7683" max="7683" width="9.42578125" style="137" customWidth="1"/>
    <col min="7684" max="7684" width="16.5703125" style="137" customWidth="1"/>
    <col min="7685" max="7936" width="9.140625" style="137"/>
    <col min="7937" max="7937" width="9.5703125" style="137" bestFit="1" customWidth="1"/>
    <col min="7938" max="7938" width="99.85546875" style="137" customWidth="1"/>
    <col min="7939" max="7939" width="9.42578125" style="137" customWidth="1"/>
    <col min="7940" max="7940" width="16.5703125" style="137" customWidth="1"/>
    <col min="7941" max="8192" width="9.140625" style="137"/>
    <col min="8193" max="8193" width="9.5703125" style="137" bestFit="1" customWidth="1"/>
    <col min="8194" max="8194" width="99.85546875" style="137" customWidth="1"/>
    <col min="8195" max="8195" width="9.42578125" style="137" customWidth="1"/>
    <col min="8196" max="8196" width="16.5703125" style="137" customWidth="1"/>
    <col min="8197" max="8448" width="9.140625" style="137"/>
    <col min="8449" max="8449" width="9.5703125" style="137" bestFit="1" customWidth="1"/>
    <col min="8450" max="8450" width="99.85546875" style="137" customWidth="1"/>
    <col min="8451" max="8451" width="9.42578125" style="137" customWidth="1"/>
    <col min="8452" max="8452" width="16.5703125" style="137" customWidth="1"/>
    <col min="8453" max="8704" width="9.140625" style="137"/>
    <col min="8705" max="8705" width="9.5703125" style="137" bestFit="1" customWidth="1"/>
    <col min="8706" max="8706" width="99.85546875" style="137" customWidth="1"/>
    <col min="8707" max="8707" width="9.42578125" style="137" customWidth="1"/>
    <col min="8708" max="8708" width="16.5703125" style="137" customWidth="1"/>
    <col min="8709" max="8960" width="9.140625" style="137"/>
    <col min="8961" max="8961" width="9.5703125" style="137" bestFit="1" customWidth="1"/>
    <col min="8962" max="8962" width="99.85546875" style="137" customWidth="1"/>
    <col min="8963" max="8963" width="9.42578125" style="137" customWidth="1"/>
    <col min="8964" max="8964" width="16.5703125" style="137" customWidth="1"/>
    <col min="8965" max="9216" width="9.140625" style="137"/>
    <col min="9217" max="9217" width="9.5703125" style="137" bestFit="1" customWidth="1"/>
    <col min="9218" max="9218" width="99.85546875" style="137" customWidth="1"/>
    <col min="9219" max="9219" width="9.42578125" style="137" customWidth="1"/>
    <col min="9220" max="9220" width="16.5703125" style="137" customWidth="1"/>
    <col min="9221" max="9472" width="9.140625" style="137"/>
    <col min="9473" max="9473" width="9.5703125" style="137" bestFit="1" customWidth="1"/>
    <col min="9474" max="9474" width="99.85546875" style="137" customWidth="1"/>
    <col min="9475" max="9475" width="9.42578125" style="137" customWidth="1"/>
    <col min="9476" max="9476" width="16.5703125" style="137" customWidth="1"/>
    <col min="9477" max="9728" width="9.140625" style="137"/>
    <col min="9729" max="9729" width="9.5703125" style="137" bestFit="1" customWidth="1"/>
    <col min="9730" max="9730" width="99.85546875" style="137" customWidth="1"/>
    <col min="9731" max="9731" width="9.42578125" style="137" customWidth="1"/>
    <col min="9732" max="9732" width="16.5703125" style="137" customWidth="1"/>
    <col min="9733" max="9984" width="9.140625" style="137"/>
    <col min="9985" max="9985" width="9.5703125" style="137" bestFit="1" customWidth="1"/>
    <col min="9986" max="9986" width="99.85546875" style="137" customWidth="1"/>
    <col min="9987" max="9987" width="9.42578125" style="137" customWidth="1"/>
    <col min="9988" max="9988" width="16.5703125" style="137" customWidth="1"/>
    <col min="9989" max="10240" width="9.140625" style="137"/>
    <col min="10241" max="10241" width="9.5703125" style="137" bestFit="1" customWidth="1"/>
    <col min="10242" max="10242" width="99.85546875" style="137" customWidth="1"/>
    <col min="10243" max="10243" width="9.42578125" style="137" customWidth="1"/>
    <col min="10244" max="10244" width="16.5703125" style="137" customWidth="1"/>
    <col min="10245" max="10496" width="9.140625" style="137"/>
    <col min="10497" max="10497" width="9.5703125" style="137" bestFit="1" customWidth="1"/>
    <col min="10498" max="10498" width="99.85546875" style="137" customWidth="1"/>
    <col min="10499" max="10499" width="9.42578125" style="137" customWidth="1"/>
    <col min="10500" max="10500" width="16.5703125" style="137" customWidth="1"/>
    <col min="10501" max="10752" width="9.140625" style="137"/>
    <col min="10753" max="10753" width="9.5703125" style="137" bestFit="1" customWidth="1"/>
    <col min="10754" max="10754" width="99.85546875" style="137" customWidth="1"/>
    <col min="10755" max="10755" width="9.42578125" style="137" customWidth="1"/>
    <col min="10756" max="10756" width="16.5703125" style="137" customWidth="1"/>
    <col min="10757" max="11008" width="9.140625" style="137"/>
    <col min="11009" max="11009" width="9.5703125" style="137" bestFit="1" customWidth="1"/>
    <col min="11010" max="11010" width="99.85546875" style="137" customWidth="1"/>
    <col min="11011" max="11011" width="9.42578125" style="137" customWidth="1"/>
    <col min="11012" max="11012" width="16.5703125" style="137" customWidth="1"/>
    <col min="11013" max="11264" width="9.140625" style="137"/>
    <col min="11265" max="11265" width="9.5703125" style="137" bestFit="1" customWidth="1"/>
    <col min="11266" max="11266" width="99.85546875" style="137" customWidth="1"/>
    <col min="11267" max="11267" width="9.42578125" style="137" customWidth="1"/>
    <col min="11268" max="11268" width="16.5703125" style="137" customWidth="1"/>
    <col min="11269" max="11520" width="9.140625" style="137"/>
    <col min="11521" max="11521" width="9.5703125" style="137" bestFit="1" customWidth="1"/>
    <col min="11522" max="11522" width="99.85546875" style="137" customWidth="1"/>
    <col min="11523" max="11523" width="9.42578125" style="137" customWidth="1"/>
    <col min="11524" max="11524" width="16.5703125" style="137" customWidth="1"/>
    <col min="11525" max="11776" width="9.140625" style="137"/>
    <col min="11777" max="11777" width="9.5703125" style="137" bestFit="1" customWidth="1"/>
    <col min="11778" max="11778" width="99.85546875" style="137" customWidth="1"/>
    <col min="11779" max="11779" width="9.42578125" style="137" customWidth="1"/>
    <col min="11780" max="11780" width="16.5703125" style="137" customWidth="1"/>
    <col min="11781" max="12032" width="9.140625" style="137"/>
    <col min="12033" max="12033" width="9.5703125" style="137" bestFit="1" customWidth="1"/>
    <col min="12034" max="12034" width="99.85546875" style="137" customWidth="1"/>
    <col min="12035" max="12035" width="9.42578125" style="137" customWidth="1"/>
    <col min="12036" max="12036" width="16.5703125" style="137" customWidth="1"/>
    <col min="12037" max="12288" width="9.140625" style="137"/>
    <col min="12289" max="12289" width="9.5703125" style="137" bestFit="1" customWidth="1"/>
    <col min="12290" max="12290" width="99.85546875" style="137" customWidth="1"/>
    <col min="12291" max="12291" width="9.42578125" style="137" customWidth="1"/>
    <col min="12292" max="12292" width="16.5703125" style="137" customWidth="1"/>
    <col min="12293" max="12544" width="9.140625" style="137"/>
    <col min="12545" max="12545" width="9.5703125" style="137" bestFit="1" customWidth="1"/>
    <col min="12546" max="12546" width="99.85546875" style="137" customWidth="1"/>
    <col min="12547" max="12547" width="9.42578125" style="137" customWidth="1"/>
    <col min="12548" max="12548" width="16.5703125" style="137" customWidth="1"/>
    <col min="12549" max="12800" width="9.140625" style="137"/>
    <col min="12801" max="12801" width="9.5703125" style="137" bestFit="1" customWidth="1"/>
    <col min="12802" max="12802" width="99.85546875" style="137" customWidth="1"/>
    <col min="12803" max="12803" width="9.42578125" style="137" customWidth="1"/>
    <col min="12804" max="12804" width="16.5703125" style="137" customWidth="1"/>
    <col min="12805" max="13056" width="9.140625" style="137"/>
    <col min="13057" max="13057" width="9.5703125" style="137" bestFit="1" customWidth="1"/>
    <col min="13058" max="13058" width="99.85546875" style="137" customWidth="1"/>
    <col min="13059" max="13059" width="9.42578125" style="137" customWidth="1"/>
    <col min="13060" max="13060" width="16.5703125" style="137" customWidth="1"/>
    <col min="13061" max="13312" width="9.140625" style="137"/>
    <col min="13313" max="13313" width="9.5703125" style="137" bestFit="1" customWidth="1"/>
    <col min="13314" max="13314" width="99.85546875" style="137" customWidth="1"/>
    <col min="13315" max="13315" width="9.42578125" style="137" customWidth="1"/>
    <col min="13316" max="13316" width="16.5703125" style="137" customWidth="1"/>
    <col min="13317" max="13568" width="9.140625" style="137"/>
    <col min="13569" max="13569" width="9.5703125" style="137" bestFit="1" customWidth="1"/>
    <col min="13570" max="13570" width="99.85546875" style="137" customWidth="1"/>
    <col min="13571" max="13571" width="9.42578125" style="137" customWidth="1"/>
    <col min="13572" max="13572" width="16.5703125" style="137" customWidth="1"/>
    <col min="13573" max="13824" width="9.140625" style="137"/>
    <col min="13825" max="13825" width="9.5703125" style="137" bestFit="1" customWidth="1"/>
    <col min="13826" max="13826" width="99.85546875" style="137" customWidth="1"/>
    <col min="13827" max="13827" width="9.42578125" style="137" customWidth="1"/>
    <col min="13828" max="13828" width="16.5703125" style="137" customWidth="1"/>
    <col min="13829" max="14080" width="9.140625" style="137"/>
    <col min="14081" max="14081" width="9.5703125" style="137" bestFit="1" customWidth="1"/>
    <col min="14082" max="14082" width="99.85546875" style="137" customWidth="1"/>
    <col min="14083" max="14083" width="9.42578125" style="137" customWidth="1"/>
    <col min="14084" max="14084" width="16.5703125" style="137" customWidth="1"/>
    <col min="14085" max="14336" width="9.140625" style="137"/>
    <col min="14337" max="14337" width="9.5703125" style="137" bestFit="1" customWidth="1"/>
    <col min="14338" max="14338" width="99.85546875" style="137" customWidth="1"/>
    <col min="14339" max="14339" width="9.42578125" style="137" customWidth="1"/>
    <col min="14340" max="14340" width="16.5703125" style="137" customWidth="1"/>
    <col min="14341" max="14592" width="9.140625" style="137"/>
    <col min="14593" max="14593" width="9.5703125" style="137" bestFit="1" customWidth="1"/>
    <col min="14594" max="14594" width="99.85546875" style="137" customWidth="1"/>
    <col min="14595" max="14595" width="9.42578125" style="137" customWidth="1"/>
    <col min="14596" max="14596" width="16.5703125" style="137" customWidth="1"/>
    <col min="14597" max="14848" width="9.140625" style="137"/>
    <col min="14849" max="14849" width="9.5703125" style="137" bestFit="1" customWidth="1"/>
    <col min="14850" max="14850" width="99.85546875" style="137" customWidth="1"/>
    <col min="14851" max="14851" width="9.42578125" style="137" customWidth="1"/>
    <col min="14852" max="14852" width="16.5703125" style="137" customWidth="1"/>
    <col min="14853" max="15104" width="9.140625" style="137"/>
    <col min="15105" max="15105" width="9.5703125" style="137" bestFit="1" customWidth="1"/>
    <col min="15106" max="15106" width="99.85546875" style="137" customWidth="1"/>
    <col min="15107" max="15107" width="9.42578125" style="137" customWidth="1"/>
    <col min="15108" max="15108" width="16.5703125" style="137" customWidth="1"/>
    <col min="15109" max="15360" width="9.140625" style="137"/>
    <col min="15361" max="15361" width="9.5703125" style="137" bestFit="1" customWidth="1"/>
    <col min="15362" max="15362" width="99.85546875" style="137" customWidth="1"/>
    <col min="15363" max="15363" width="9.42578125" style="137" customWidth="1"/>
    <col min="15364" max="15364" width="16.5703125" style="137" customWidth="1"/>
    <col min="15365" max="15616" width="9.140625" style="137"/>
    <col min="15617" max="15617" width="9.5703125" style="137" bestFit="1" customWidth="1"/>
    <col min="15618" max="15618" width="99.85546875" style="137" customWidth="1"/>
    <col min="15619" max="15619" width="9.42578125" style="137" customWidth="1"/>
    <col min="15620" max="15620" width="16.5703125" style="137" customWidth="1"/>
    <col min="15621" max="15872" width="9.140625" style="137"/>
    <col min="15873" max="15873" width="9.5703125" style="137" bestFit="1" customWidth="1"/>
    <col min="15874" max="15874" width="99.85546875" style="137" customWidth="1"/>
    <col min="15875" max="15875" width="9.42578125" style="137" customWidth="1"/>
    <col min="15876" max="15876" width="16.5703125" style="137" customWidth="1"/>
    <col min="15877" max="16128" width="9.140625" style="137"/>
    <col min="16129" max="16129" width="9.5703125" style="137" bestFit="1" customWidth="1"/>
    <col min="16130" max="16130" width="99.85546875" style="137" customWidth="1"/>
    <col min="16131" max="16131" width="9.42578125" style="137" customWidth="1"/>
    <col min="16132" max="16132" width="16.5703125" style="137" customWidth="1"/>
    <col min="16133" max="16384" width="9.140625" style="137"/>
  </cols>
  <sheetData>
    <row r="1" spans="1:11">
      <c r="A1" s="587"/>
      <c r="B1" s="587"/>
      <c r="C1" s="587"/>
      <c r="D1" s="587"/>
      <c r="E1" s="587"/>
      <c r="F1" s="587"/>
      <c r="G1" s="587"/>
      <c r="H1" s="587"/>
      <c r="I1" s="587"/>
      <c r="J1" s="587"/>
      <c r="K1" s="587"/>
    </row>
    <row r="2" spans="1:11">
      <c r="A2" s="1597"/>
      <c r="B2" s="1597"/>
      <c r="C2" s="1597"/>
      <c r="D2" s="1597"/>
    </row>
    <row r="3" spans="1:11" ht="30.75" customHeight="1">
      <c r="A3" s="1598" t="s">
        <v>854</v>
      </c>
      <c r="B3" s="1598"/>
      <c r="C3" s="1598"/>
      <c r="D3" s="1598"/>
    </row>
    <row r="4" spans="1:11">
      <c r="B4" s="138"/>
      <c r="C4" s="138"/>
      <c r="D4" s="138"/>
    </row>
    <row r="5" spans="1:11" ht="15.75" thickBot="1">
      <c r="D5" s="960" t="s">
        <v>1</v>
      </c>
    </row>
    <row r="6" spans="1:11" s="142" customFormat="1" ht="15.75" thickBot="1">
      <c r="A6" s="139"/>
      <c r="B6" s="140" t="s">
        <v>259</v>
      </c>
      <c r="C6" s="140" t="s">
        <v>260</v>
      </c>
      <c r="D6" s="141" t="s">
        <v>4</v>
      </c>
    </row>
    <row r="7" spans="1:11" s="142" customFormat="1" ht="12.75" customHeight="1" thickBot="1">
      <c r="A7" s="155"/>
      <c r="B7" s="156">
        <v>1</v>
      </c>
      <c r="C7" s="156">
        <v>2</v>
      </c>
      <c r="D7" s="157">
        <v>3</v>
      </c>
    </row>
    <row r="8" spans="1:11" s="142" customFormat="1">
      <c r="A8" s="154" t="s">
        <v>267</v>
      </c>
      <c r="B8" s="961" t="s">
        <v>855</v>
      </c>
      <c r="C8" s="962" t="s">
        <v>856</v>
      </c>
      <c r="D8" s="963">
        <v>427699.28659999999</v>
      </c>
    </row>
    <row r="9" spans="1:11" s="142" customFormat="1">
      <c r="A9" s="143" t="s">
        <v>268</v>
      </c>
      <c r="B9" s="961" t="s">
        <v>857</v>
      </c>
      <c r="C9" s="962" t="s">
        <v>858</v>
      </c>
      <c r="D9" s="963">
        <v>-83524.614899999986</v>
      </c>
    </row>
    <row r="10" spans="1:11" s="142" customFormat="1">
      <c r="A10" s="143">
        <v>1.3</v>
      </c>
      <c r="B10" s="961" t="s">
        <v>859</v>
      </c>
      <c r="C10" s="962" t="s">
        <v>860</v>
      </c>
      <c r="D10" s="963">
        <v>-2813.1183000000005</v>
      </c>
    </row>
    <row r="11" spans="1:11" s="142" customFormat="1">
      <c r="A11" s="143">
        <v>1.4</v>
      </c>
      <c r="B11" s="961" t="s">
        <v>861</v>
      </c>
      <c r="C11" s="962" t="s">
        <v>862</v>
      </c>
      <c r="D11" s="963">
        <v>163816.09220000001</v>
      </c>
    </row>
    <row r="12" spans="1:11" s="142" customFormat="1" ht="30">
      <c r="A12" s="144">
        <v>2</v>
      </c>
      <c r="B12" s="145" t="s">
        <v>271</v>
      </c>
      <c r="C12" s="146"/>
      <c r="D12" s="964">
        <f>SUM(D8:D11)</f>
        <v>505177.64560000005</v>
      </c>
    </row>
    <row r="13" spans="1:11" s="142" customFormat="1" ht="15.75" thickBot="1">
      <c r="A13" s="147">
        <v>3</v>
      </c>
      <c r="B13" s="148" t="s">
        <v>269</v>
      </c>
      <c r="C13" s="149"/>
      <c r="D13" s="965">
        <v>3769356</v>
      </c>
    </row>
    <row r="14" spans="1:11" s="142" customFormat="1" ht="20.25" customHeight="1" thickBot="1">
      <c r="A14" s="150">
        <v>4</v>
      </c>
      <c r="B14" s="151" t="s">
        <v>270</v>
      </c>
      <c r="C14" s="152"/>
      <c r="D14" s="966">
        <f>D12/D13</f>
        <v>0.13402226948051604</v>
      </c>
    </row>
    <row r="15" spans="1:11">
      <c r="B15" s="153"/>
    </row>
  </sheetData>
  <mergeCells count="2">
    <mergeCell ref="A2:D2"/>
    <mergeCell ref="A3:D3"/>
  </mergeCells>
  <printOptions horizontalCentered="1"/>
  <pageMargins left="0.27559055118110237" right="0.31496062992125984" top="1.1417322834645669" bottom="0.98425196850393704" header="0.31496062992125984" footer="0.31496062992125984"/>
  <pageSetup paperSize="9" orientation="landscape"/>
  <headerFooter alignWithMargins="0">
    <oddHeader>&amp;L&amp;"Tahoma,Bold"Уни Банка АД Скопје&amp;R&amp;"Tahoma,Bold"Образец ВПВО</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2"/>
  <sheetViews>
    <sheetView zoomScaleNormal="100" zoomScalePageLayoutView="110" workbookViewId="0">
      <selection activeCell="A9" sqref="A9"/>
    </sheetView>
  </sheetViews>
  <sheetFormatPr defaultColWidth="9.140625" defaultRowHeight="15"/>
  <cols>
    <col min="1" max="1" width="11" style="161" customWidth="1"/>
    <col min="2" max="2" width="43.5703125" style="967" customWidth="1"/>
    <col min="3" max="3" width="119.42578125" style="968" customWidth="1"/>
    <col min="4" max="16384" width="9.140625" style="161"/>
  </cols>
  <sheetData>
    <row r="3" spans="1:3">
      <c r="A3" s="1599" t="s">
        <v>704</v>
      </c>
      <c r="B3" s="1599"/>
      <c r="C3" s="1599"/>
    </row>
    <row r="4" spans="1:3">
      <c r="A4" s="162"/>
    </row>
    <row r="5" spans="1:3" ht="15.75" thickBot="1">
      <c r="A5" s="127" t="s">
        <v>487</v>
      </c>
      <c r="B5" s="969"/>
      <c r="C5" s="970"/>
    </row>
    <row r="6" spans="1:3" ht="29.25" thickBot="1">
      <c r="A6" s="212" t="s">
        <v>0</v>
      </c>
      <c r="B6" s="213" t="s">
        <v>374</v>
      </c>
      <c r="C6" s="971" t="s">
        <v>29</v>
      </c>
    </row>
    <row r="7" spans="1:3" ht="15.75" thickBot="1">
      <c r="A7" s="366">
        <v>1</v>
      </c>
      <c r="B7" s="304">
        <v>2</v>
      </c>
      <c r="C7" s="972">
        <v>3</v>
      </c>
    </row>
    <row r="8" spans="1:3" ht="99.75">
      <c r="A8" s="308">
        <v>1</v>
      </c>
      <c r="B8" s="973" t="s">
        <v>372</v>
      </c>
      <c r="C8" s="164" t="s">
        <v>863</v>
      </c>
    </row>
    <row r="9" spans="1:3" ht="71.25">
      <c r="A9" s="306">
        <v>2</v>
      </c>
      <c r="B9" s="974" t="s">
        <v>489</v>
      </c>
      <c r="C9" s="165" t="s">
        <v>864</v>
      </c>
    </row>
    <row r="10" spans="1:3" ht="99.75">
      <c r="A10" s="306">
        <v>3</v>
      </c>
      <c r="B10" s="975" t="s">
        <v>340</v>
      </c>
      <c r="C10" s="165" t="s">
        <v>865</v>
      </c>
    </row>
    <row r="11" spans="1:3" ht="156.75">
      <c r="A11" s="306">
        <v>4</v>
      </c>
      <c r="B11" s="976" t="s">
        <v>705</v>
      </c>
      <c r="C11" s="165" t="s">
        <v>866</v>
      </c>
    </row>
    <row r="12" spans="1:3" ht="15.75" thickBot="1">
      <c r="A12" s="307">
        <v>5</v>
      </c>
      <c r="B12" s="977" t="s">
        <v>342</v>
      </c>
      <c r="C12" s="302"/>
    </row>
    <row r="13" spans="1:3">
      <c r="A13" s="162"/>
    </row>
    <row r="14" spans="1:3" ht="15.75" thickBot="1">
      <c r="A14" s="127" t="s">
        <v>486</v>
      </c>
      <c r="B14" s="969"/>
      <c r="C14" s="970"/>
    </row>
    <row r="15" spans="1:3" ht="54" customHeight="1" thickBot="1">
      <c r="A15" s="212" t="s">
        <v>0</v>
      </c>
      <c r="B15" s="213" t="s">
        <v>485</v>
      </c>
      <c r="C15" s="971" t="s">
        <v>29</v>
      </c>
    </row>
    <row r="16" spans="1:3" ht="15.75" thickBot="1">
      <c r="A16" s="366">
        <v>1</v>
      </c>
      <c r="B16" s="304">
        <v>2</v>
      </c>
      <c r="C16" s="972">
        <v>3</v>
      </c>
    </row>
    <row r="17" spans="1:4" ht="42.75">
      <c r="A17" s="373">
        <v>1</v>
      </c>
      <c r="B17" s="978" t="s">
        <v>624</v>
      </c>
      <c r="C17" s="301" t="s">
        <v>867</v>
      </c>
    </row>
    <row r="18" spans="1:4" ht="57">
      <c r="A18" s="373">
        <v>2</v>
      </c>
      <c r="B18" s="978" t="s">
        <v>625</v>
      </c>
      <c r="C18" s="301" t="s">
        <v>868</v>
      </c>
    </row>
    <row r="19" spans="1:4" ht="42.75">
      <c r="A19" s="373">
        <v>3</v>
      </c>
      <c r="B19" s="978" t="s">
        <v>635</v>
      </c>
      <c r="C19" s="301" t="s">
        <v>869</v>
      </c>
    </row>
    <row r="20" spans="1:4" ht="99.75">
      <c r="A20" s="211">
        <v>4</v>
      </c>
      <c r="B20" s="365" t="s">
        <v>340</v>
      </c>
      <c r="C20" s="301" t="s">
        <v>870</v>
      </c>
    </row>
    <row r="21" spans="1:4" ht="156.75">
      <c r="A21" s="306">
        <v>5</v>
      </c>
      <c r="B21" s="974" t="s">
        <v>488</v>
      </c>
      <c r="C21" s="165" t="s">
        <v>871</v>
      </c>
    </row>
    <row r="22" spans="1:4" ht="71.25">
      <c r="A22" s="211">
        <v>6</v>
      </c>
      <c r="B22" s="365" t="s">
        <v>636</v>
      </c>
      <c r="C22" s="435" t="s">
        <v>872</v>
      </c>
    </row>
    <row r="23" spans="1:4" ht="22.5" customHeight="1" thickBot="1">
      <c r="A23" s="307">
        <v>7</v>
      </c>
      <c r="B23" s="977" t="s">
        <v>342</v>
      </c>
      <c r="C23" s="302"/>
    </row>
    <row r="24" spans="1:4" hidden="1">
      <c r="A24" s="87"/>
    </row>
    <row r="25" spans="1:4" ht="15.75" thickBot="1">
      <c r="A25" s="127" t="s">
        <v>490</v>
      </c>
      <c r="B25" s="969"/>
      <c r="C25" s="970"/>
    </row>
    <row r="26" spans="1:4" ht="38.25" customHeight="1" thickBot="1">
      <c r="A26" s="212" t="s">
        <v>0</v>
      </c>
      <c r="B26" s="213" t="s">
        <v>491</v>
      </c>
      <c r="C26" s="971" t="s">
        <v>29</v>
      </c>
    </row>
    <row r="27" spans="1:4" ht="23.25" customHeight="1" thickBot="1">
      <c r="A27" s="366">
        <v>1</v>
      </c>
      <c r="B27" s="304">
        <v>2</v>
      </c>
      <c r="C27" s="972">
        <v>3</v>
      </c>
    </row>
    <row r="28" spans="1:4" ht="71.25">
      <c r="A28" s="308">
        <v>1</v>
      </c>
      <c r="B28" s="973" t="s">
        <v>637</v>
      </c>
      <c r="C28" s="164" t="s">
        <v>873</v>
      </c>
    </row>
    <row r="29" spans="1:4" ht="42.75">
      <c r="A29" s="306">
        <v>2</v>
      </c>
      <c r="B29" s="975" t="s">
        <v>492</v>
      </c>
      <c r="C29" s="979" t="s">
        <v>874</v>
      </c>
      <c r="D29" s="918"/>
    </row>
    <row r="30" spans="1:4" ht="57">
      <c r="A30" s="306">
        <v>3</v>
      </c>
      <c r="B30" s="365" t="s">
        <v>493</v>
      </c>
      <c r="C30" s="980" t="s">
        <v>875</v>
      </c>
    </row>
    <row r="31" spans="1:4" ht="25.5" customHeight="1" thickBot="1">
      <c r="A31" s="307">
        <v>4</v>
      </c>
      <c r="B31" s="977" t="s">
        <v>342</v>
      </c>
      <c r="C31" s="302"/>
    </row>
    <row r="32" spans="1:4">
      <c r="A32" s="87"/>
    </row>
  </sheetData>
  <mergeCells count="1">
    <mergeCell ref="A3:C3"/>
  </mergeCells>
  <pageMargins left="0.59055118110236227" right="0.70866141732283472" top="0.74803149606299213" bottom="0.74803149606299213" header="0.31496062992125984" footer="0.31496062992125984"/>
  <pageSetup paperSize="9" scale="51" orientation="portrait"/>
  <headerFooter>
    <oddHeader>&amp;L&amp;"Tahoma,Bold"Уни Банка АД Скопје&amp;R&amp;"Tahoma,Bold"Образец КПЕСГ</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zoomScaleNormal="100" workbookViewId="0"/>
  </sheetViews>
  <sheetFormatPr defaultRowHeight="14.25"/>
  <cols>
    <col min="1" max="1" width="8.28515625" style="1" customWidth="1"/>
    <col min="2" max="2" width="66" style="1" customWidth="1"/>
    <col min="3" max="3" width="18.28515625" style="1" customWidth="1"/>
    <col min="4" max="5" width="21.28515625" style="1" customWidth="1"/>
    <col min="6" max="6" width="14.28515625" style="1" customWidth="1"/>
    <col min="7" max="7" width="15.28515625" style="1" customWidth="1"/>
    <col min="8" max="8" width="14.5703125" style="1" customWidth="1"/>
    <col min="9" max="9" width="15" style="1" customWidth="1"/>
    <col min="10" max="16384" width="9.140625" style="1"/>
  </cols>
  <sheetData>
    <row r="1" spans="1:11">
      <c r="A1" s="309"/>
      <c r="B1" s="309"/>
      <c r="C1" s="309"/>
      <c r="D1" s="309"/>
      <c r="E1" s="309"/>
      <c r="F1" s="309"/>
      <c r="G1" s="309"/>
      <c r="H1" s="309"/>
      <c r="I1" s="309"/>
      <c r="J1" s="309"/>
      <c r="K1" s="309"/>
    </row>
    <row r="2" spans="1:11" ht="15" customHeight="1">
      <c r="A2" s="309"/>
      <c r="B2" s="1381"/>
      <c r="C2" s="1381"/>
      <c r="D2" s="1381"/>
      <c r="E2" s="1381"/>
      <c r="F2" s="1381"/>
      <c r="G2" s="1381"/>
      <c r="H2" s="1381"/>
      <c r="I2" s="1381"/>
      <c r="J2" s="309"/>
      <c r="K2" s="309"/>
    </row>
    <row r="3" spans="1:11">
      <c r="A3" s="309"/>
      <c r="B3" s="309"/>
      <c r="C3" s="309"/>
      <c r="D3" s="309"/>
      <c r="E3" s="309"/>
      <c r="F3" s="309"/>
      <c r="G3" s="309"/>
      <c r="H3" s="309"/>
      <c r="I3" s="309"/>
      <c r="J3" s="309"/>
      <c r="K3" s="309"/>
    </row>
    <row r="4" spans="1:11">
      <c r="A4" s="127" t="s">
        <v>876</v>
      </c>
      <c r="C4" s="127"/>
    </row>
    <row r="5" spans="1:11" ht="15" thickBot="1">
      <c r="C5" s="127"/>
      <c r="H5" s="960" t="s">
        <v>1</v>
      </c>
    </row>
    <row r="6" spans="1:11" ht="66" customHeight="1">
      <c r="A6" s="1600" t="s">
        <v>0</v>
      </c>
      <c r="B6" s="1602" t="s">
        <v>655</v>
      </c>
      <c r="C6" s="1604" t="s">
        <v>373</v>
      </c>
      <c r="D6" s="1605"/>
      <c r="E6" s="1606"/>
      <c r="F6" s="1607" t="s">
        <v>384</v>
      </c>
      <c r="G6" s="1608"/>
      <c r="H6" s="1608"/>
      <c r="I6" s="1609"/>
    </row>
    <row r="7" spans="1:11" ht="46.5" customHeight="1">
      <c r="A7" s="1601"/>
      <c r="B7" s="1603"/>
      <c r="C7" s="424" t="s">
        <v>424</v>
      </c>
      <c r="D7" s="425" t="s">
        <v>425</v>
      </c>
      <c r="E7" s="426" t="s">
        <v>431</v>
      </c>
      <c r="F7" s="538" t="s">
        <v>380</v>
      </c>
      <c r="G7" s="427" t="s">
        <v>381</v>
      </c>
      <c r="H7" s="427" t="s">
        <v>382</v>
      </c>
      <c r="I7" s="428" t="s">
        <v>383</v>
      </c>
    </row>
    <row r="8" spans="1:11" ht="15" thickBot="1">
      <c r="A8" s="429">
        <v>1</v>
      </c>
      <c r="B8" s="429">
        <v>2</v>
      </c>
      <c r="C8" s="429">
        <v>3</v>
      </c>
      <c r="D8" s="430">
        <v>4</v>
      </c>
      <c r="E8" s="431" t="s">
        <v>656</v>
      </c>
      <c r="F8" s="539">
        <v>6</v>
      </c>
      <c r="G8" s="432">
        <v>7</v>
      </c>
      <c r="H8" s="432">
        <v>8</v>
      </c>
      <c r="I8" s="540">
        <v>9</v>
      </c>
    </row>
    <row r="9" spans="1:11">
      <c r="A9" s="131">
        <v>1</v>
      </c>
      <c r="B9" s="550" t="s">
        <v>375</v>
      </c>
      <c r="C9" s="981">
        <v>157671.88</v>
      </c>
      <c r="D9" s="982">
        <v>1998.991</v>
      </c>
      <c r="E9" s="983">
        <f>C9+D9</f>
        <v>159670.87100000001</v>
      </c>
      <c r="F9" s="984">
        <v>106204.633</v>
      </c>
      <c r="G9" s="985">
        <v>53466.237999999998</v>
      </c>
      <c r="H9" s="985">
        <v>0</v>
      </c>
      <c r="I9" s="986">
        <v>0</v>
      </c>
    </row>
    <row r="10" spans="1:11">
      <c r="A10" s="132">
        <v>2</v>
      </c>
      <c r="B10" s="551" t="s">
        <v>376</v>
      </c>
      <c r="C10" s="987">
        <v>0.82499999999999996</v>
      </c>
      <c r="D10" s="988">
        <v>0</v>
      </c>
      <c r="E10" s="983">
        <f t="shared" ref="E10:E18" si="0">C10+D10</f>
        <v>0.82499999999999996</v>
      </c>
      <c r="F10" s="989">
        <v>0.82499999999999996</v>
      </c>
      <c r="G10" s="990">
        <v>0</v>
      </c>
      <c r="H10" s="990">
        <v>0</v>
      </c>
      <c r="I10" s="991">
        <v>0</v>
      </c>
    </row>
    <row r="11" spans="1:11">
      <c r="A11" s="132">
        <v>3</v>
      </c>
      <c r="B11" s="289" t="s">
        <v>648</v>
      </c>
      <c r="C11" s="989">
        <v>186761.22399999999</v>
      </c>
      <c r="D11" s="988">
        <v>5240.3509999999997</v>
      </c>
      <c r="E11" s="983">
        <f t="shared" si="0"/>
        <v>192001.57499999998</v>
      </c>
      <c r="F11" s="989">
        <v>147081.886</v>
      </c>
      <c r="G11" s="990">
        <v>4821.3559999999998</v>
      </c>
      <c r="H11" s="990">
        <v>40098.332999999999</v>
      </c>
      <c r="I11" s="991">
        <v>0</v>
      </c>
    </row>
    <row r="12" spans="1:11">
      <c r="A12" s="132">
        <v>4</v>
      </c>
      <c r="B12" s="551" t="s">
        <v>377</v>
      </c>
      <c r="C12" s="987">
        <v>698285.44400000002</v>
      </c>
      <c r="D12" s="988">
        <v>0</v>
      </c>
      <c r="E12" s="983">
        <f t="shared" si="0"/>
        <v>698285.44400000002</v>
      </c>
      <c r="F12" s="989">
        <v>27148.205000000002</v>
      </c>
      <c r="G12" s="990">
        <v>671137.23899999994</v>
      </c>
      <c r="H12" s="990">
        <v>0</v>
      </c>
      <c r="I12" s="991">
        <v>0</v>
      </c>
    </row>
    <row r="13" spans="1:11" ht="28.5">
      <c r="A13" s="132">
        <v>5</v>
      </c>
      <c r="B13" s="552" t="s">
        <v>660</v>
      </c>
      <c r="C13" s="992">
        <v>29.5</v>
      </c>
      <c r="D13" s="988">
        <v>0</v>
      </c>
      <c r="E13" s="983">
        <f t="shared" si="0"/>
        <v>29.5</v>
      </c>
      <c r="F13" s="989">
        <v>29.5</v>
      </c>
      <c r="G13" s="990">
        <v>0</v>
      </c>
      <c r="H13" s="990">
        <v>0</v>
      </c>
      <c r="I13" s="991">
        <v>0</v>
      </c>
    </row>
    <row r="14" spans="1:11">
      <c r="A14" s="132">
        <v>6</v>
      </c>
      <c r="B14" s="469" t="s">
        <v>378</v>
      </c>
      <c r="C14" s="987">
        <v>258556.14799999999</v>
      </c>
      <c r="D14" s="988">
        <v>73.156999999999996</v>
      </c>
      <c r="E14" s="983">
        <f t="shared" si="0"/>
        <v>258629.30499999999</v>
      </c>
      <c r="F14" s="989">
        <v>222245.93400000001</v>
      </c>
      <c r="G14" s="990">
        <v>36383.370999999999</v>
      </c>
      <c r="H14" s="990">
        <v>0</v>
      </c>
      <c r="I14" s="991">
        <v>0</v>
      </c>
    </row>
    <row r="15" spans="1:11">
      <c r="A15" s="132">
        <v>7</v>
      </c>
      <c r="B15" s="553" t="s">
        <v>661</v>
      </c>
      <c r="C15" s="992">
        <v>188916.13699999999</v>
      </c>
      <c r="D15" s="988">
        <v>2301.1019999999999</v>
      </c>
      <c r="E15" s="983">
        <f t="shared" si="0"/>
        <v>191217.239</v>
      </c>
      <c r="F15" s="989">
        <v>100717.27499999999</v>
      </c>
      <c r="G15" s="990">
        <v>41217.349000000002</v>
      </c>
      <c r="H15" s="990">
        <v>49282.614999999998</v>
      </c>
      <c r="I15" s="991">
        <v>0</v>
      </c>
    </row>
    <row r="16" spans="1:11">
      <c r="A16" s="132">
        <v>8</v>
      </c>
      <c r="B16" s="469" t="s">
        <v>379</v>
      </c>
      <c r="C16" s="987">
        <v>700626.179</v>
      </c>
      <c r="D16" s="988">
        <v>23025.761999999999</v>
      </c>
      <c r="E16" s="983">
        <f t="shared" si="0"/>
        <v>723651.94099999999</v>
      </c>
      <c r="F16" s="989">
        <v>558065.15099999995</v>
      </c>
      <c r="G16" s="990">
        <v>165586.79</v>
      </c>
      <c r="H16" s="990">
        <v>0</v>
      </c>
      <c r="I16" s="991">
        <v>0</v>
      </c>
    </row>
    <row r="17" spans="1:9" ht="27.75" customHeight="1">
      <c r="A17" s="384">
        <v>9</v>
      </c>
      <c r="B17" s="554" t="s">
        <v>877</v>
      </c>
      <c r="C17" s="993">
        <v>226212.93400000001</v>
      </c>
      <c r="D17" s="994">
        <v>5908.4459999999999</v>
      </c>
      <c r="E17" s="983">
        <f t="shared" si="0"/>
        <v>232121.38</v>
      </c>
      <c r="F17" s="995">
        <v>166877.587</v>
      </c>
      <c r="G17" s="996">
        <v>65243.792999999998</v>
      </c>
      <c r="H17" s="996">
        <v>0</v>
      </c>
      <c r="I17" s="997">
        <v>0</v>
      </c>
    </row>
    <row r="18" spans="1:9" ht="29.25" thickBot="1">
      <c r="A18" s="184">
        <v>10</v>
      </c>
      <c r="B18" s="554" t="s">
        <v>430</v>
      </c>
      <c r="C18" s="998">
        <v>5177137.6255000001</v>
      </c>
      <c r="D18" s="999">
        <v>89509.555999999997</v>
      </c>
      <c r="E18" s="983">
        <f t="shared" si="0"/>
        <v>5266647.1814999999</v>
      </c>
      <c r="F18" s="995">
        <v>3185152.7245</v>
      </c>
      <c r="G18" s="996">
        <v>1406735.764</v>
      </c>
      <c r="H18" s="996">
        <v>674758.69299999997</v>
      </c>
      <c r="I18" s="997">
        <v>0</v>
      </c>
    </row>
    <row r="19" spans="1:9" ht="15" thickBot="1">
      <c r="A19" s="421">
        <v>11</v>
      </c>
      <c r="B19" s="515" t="s">
        <v>426</v>
      </c>
      <c r="C19" s="1000">
        <f>C9+C10+C11+C12+C13+C14+C15+C16+C17+C18</f>
        <v>7594197.8964999998</v>
      </c>
      <c r="D19" s="1001">
        <f t="shared" ref="D19:I19" si="1">D9+D10+D11+D12+D13+D14+D15+D16+D17+D18</f>
        <v>128057.36499999999</v>
      </c>
      <c r="E19" s="1002">
        <f t="shared" si="1"/>
        <v>7722255.2615</v>
      </c>
      <c r="F19" s="1000">
        <f t="shared" si="1"/>
        <v>4513523.7204999998</v>
      </c>
      <c r="G19" s="1001">
        <f t="shared" si="1"/>
        <v>2444591.9</v>
      </c>
      <c r="H19" s="1001">
        <f t="shared" si="1"/>
        <v>764139.64099999995</v>
      </c>
      <c r="I19" s="1002">
        <f t="shared" si="1"/>
        <v>0</v>
      </c>
    </row>
    <row r="20" spans="1:9">
      <c r="B20" s="599"/>
      <c r="C20" s="599"/>
      <c r="D20" s="599"/>
      <c r="E20" s="599"/>
    </row>
    <row r="21" spans="1:9">
      <c r="B21" s="599"/>
      <c r="C21" s="599"/>
      <c r="D21" s="599"/>
      <c r="E21" s="599"/>
    </row>
    <row r="22" spans="1:9">
      <c r="B22" s="599"/>
      <c r="C22" s="599"/>
      <c r="D22" s="599"/>
      <c r="E22" s="599"/>
    </row>
    <row r="23" spans="1:9">
      <c r="B23" s="599"/>
      <c r="C23" s="599"/>
      <c r="D23" s="599"/>
      <c r="E23" s="599"/>
    </row>
    <row r="24" spans="1:9" ht="15">
      <c r="B24" s="161"/>
      <c r="C24" s="599"/>
      <c r="D24" s="599"/>
      <c r="E24" s="599"/>
    </row>
    <row r="25" spans="1:9">
      <c r="B25" s="599"/>
      <c r="C25" s="599"/>
      <c r="D25" s="599"/>
      <c r="E25" s="599"/>
    </row>
    <row r="26" spans="1:9">
      <c r="B26" s="599"/>
      <c r="C26" s="599"/>
      <c r="D26" s="599"/>
      <c r="E26" s="599"/>
    </row>
    <row r="27" spans="1:9">
      <c r="B27" s="599"/>
      <c r="C27" s="599"/>
      <c r="D27" s="599"/>
      <c r="E27" s="599"/>
    </row>
    <row r="28" spans="1:9">
      <c r="B28" s="599"/>
      <c r="C28" s="599"/>
      <c r="D28" s="599"/>
      <c r="E28" s="599"/>
    </row>
    <row r="29" spans="1:9">
      <c r="B29" s="599"/>
      <c r="C29" s="599"/>
      <c r="D29" s="599"/>
      <c r="E29" s="599"/>
    </row>
    <row r="30" spans="1:9">
      <c r="B30" s="599"/>
      <c r="C30" s="599"/>
      <c r="D30" s="599"/>
      <c r="E30" s="599"/>
    </row>
    <row r="31" spans="1:9">
      <c r="B31" s="599"/>
      <c r="C31" s="599"/>
      <c r="D31" s="599"/>
      <c r="E31" s="599"/>
    </row>
    <row r="32" spans="1:9">
      <c r="B32" s="599"/>
      <c r="C32" s="599"/>
      <c r="D32" s="599"/>
      <c r="E32" s="599"/>
    </row>
    <row r="33" spans="2:5">
      <c r="B33" s="599"/>
      <c r="C33" s="599"/>
      <c r="D33" s="599"/>
      <c r="E33" s="599"/>
    </row>
    <row r="34" spans="2:5">
      <c r="B34" s="599"/>
      <c r="C34" s="599"/>
      <c r="D34" s="599"/>
      <c r="E34" s="599"/>
    </row>
    <row r="35" spans="2:5">
      <c r="B35" s="599"/>
      <c r="C35" s="599"/>
      <c r="D35" s="599"/>
      <c r="E35" s="599"/>
    </row>
    <row r="36" spans="2:5">
      <c r="B36" s="599"/>
      <c r="C36" s="599"/>
      <c r="D36" s="599"/>
      <c r="E36" s="599"/>
    </row>
  </sheetData>
  <mergeCells count="5">
    <mergeCell ref="B2:I2"/>
    <mergeCell ref="A6:A7"/>
    <mergeCell ref="B6:B7"/>
    <mergeCell ref="C6:E6"/>
    <mergeCell ref="F6:I6"/>
  </mergeCells>
  <pageMargins left="0.23622047244094491" right="0.23622047244094491" top="0.74803149606299213" bottom="0.74803149606299213" header="0.31496062992125984" footer="0.31496062992125984"/>
  <pageSetup paperSize="9" scale="73" orientation="landscape"/>
  <headerFooter>
    <oddHeader>&amp;L&amp;"Tahoma,Bold"Уни Банка АД Скопје&amp;R&amp;"Tahoma,Bold"Образец КПТР</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6"/>
  <sheetViews>
    <sheetView zoomScaleNormal="100" workbookViewId="0">
      <selection activeCell="A15" sqref="A15"/>
    </sheetView>
  </sheetViews>
  <sheetFormatPr defaultRowHeight="14.25"/>
  <cols>
    <col min="1" max="1" width="8.5703125" style="1" customWidth="1"/>
    <col min="2" max="2" width="67.28515625" style="1" customWidth="1"/>
    <col min="3" max="5" width="20" style="940" customWidth="1"/>
    <col min="6" max="9" width="14.85546875" style="940" customWidth="1"/>
    <col min="10" max="16384" width="9.140625" style="1"/>
  </cols>
  <sheetData>
    <row r="1" spans="1:10" ht="15" customHeight="1">
      <c r="A1" s="303"/>
      <c r="B1" s="1003"/>
      <c r="C1" s="1623"/>
      <c r="D1" s="1623"/>
      <c r="E1" s="1004"/>
      <c r="F1" s="1005"/>
      <c r="G1" s="1005"/>
      <c r="H1" s="1005"/>
      <c r="I1" s="1005"/>
      <c r="J1" s="125"/>
    </row>
    <row r="2" spans="1:10">
      <c r="B2" s="125"/>
      <c r="C2" s="1006"/>
      <c r="D2" s="1006"/>
      <c r="E2" s="1006"/>
      <c r="F2" s="1006"/>
      <c r="G2" s="1006"/>
      <c r="H2" s="1006"/>
      <c r="I2" s="1006"/>
      <c r="J2" s="125"/>
    </row>
    <row r="3" spans="1:10">
      <c r="A3" s="127" t="s">
        <v>878</v>
      </c>
      <c r="G3" s="1007"/>
    </row>
    <row r="5" spans="1:10" ht="15" thickBot="1">
      <c r="H5" s="960" t="s">
        <v>1</v>
      </c>
    </row>
    <row r="6" spans="1:10" ht="15" customHeight="1" thickBot="1">
      <c r="A6" s="1495" t="s">
        <v>0</v>
      </c>
      <c r="B6" s="1495" t="s">
        <v>29</v>
      </c>
      <c r="C6" s="1612" t="s">
        <v>427</v>
      </c>
      <c r="D6" s="1612"/>
      <c r="E6" s="1613"/>
      <c r="F6" s="1614" t="s">
        <v>384</v>
      </c>
      <c r="G6" s="1615"/>
      <c r="H6" s="1615"/>
      <c r="I6" s="1616"/>
    </row>
    <row r="7" spans="1:10">
      <c r="A7" s="1610"/>
      <c r="B7" s="1610"/>
      <c r="C7" s="1620" t="s">
        <v>429</v>
      </c>
      <c r="D7" s="1621"/>
      <c r="E7" s="1622"/>
      <c r="F7" s="1617"/>
      <c r="G7" s="1618"/>
      <c r="H7" s="1618"/>
      <c r="I7" s="1619"/>
    </row>
    <row r="8" spans="1:10" ht="43.5" thickBot="1">
      <c r="A8" s="1611"/>
      <c r="B8" s="1611"/>
      <c r="C8" s="1008" t="s">
        <v>424</v>
      </c>
      <c r="D8" s="1009" t="s">
        <v>428</v>
      </c>
      <c r="E8" s="1010" t="s">
        <v>431</v>
      </c>
      <c r="F8" s="1011" t="s">
        <v>380</v>
      </c>
      <c r="G8" s="1012" t="s">
        <v>381</v>
      </c>
      <c r="H8" s="1012" t="s">
        <v>382</v>
      </c>
      <c r="I8" s="1013" t="s">
        <v>383</v>
      </c>
    </row>
    <row r="9" spans="1:10" ht="15" customHeight="1" thickBot="1">
      <c r="A9" s="541">
        <v>1</v>
      </c>
      <c r="B9" s="541">
        <v>2</v>
      </c>
      <c r="C9" s="1014">
        <v>3</v>
      </c>
      <c r="D9" s="1015">
        <v>4</v>
      </c>
      <c r="E9" s="1016" t="s">
        <v>659</v>
      </c>
      <c r="F9" s="1014">
        <v>6</v>
      </c>
      <c r="G9" s="1017">
        <v>7</v>
      </c>
      <c r="H9" s="1017">
        <v>8</v>
      </c>
      <c r="I9" s="1016">
        <v>9</v>
      </c>
    </row>
    <row r="10" spans="1:10" ht="15" customHeight="1" thickBot="1">
      <c r="A10" s="1489" t="s">
        <v>879</v>
      </c>
      <c r="B10" s="1490"/>
      <c r="C10" s="1490"/>
      <c r="D10" s="1490"/>
      <c r="E10" s="1490"/>
      <c r="F10" s="1490"/>
      <c r="G10" s="1490"/>
      <c r="H10" s="1490"/>
      <c r="I10" s="1491"/>
    </row>
    <row r="11" spans="1:10">
      <c r="A11" s="516">
        <v>1</v>
      </c>
      <c r="B11" s="550" t="s">
        <v>375</v>
      </c>
      <c r="C11" s="1018">
        <v>0</v>
      </c>
      <c r="D11" s="1019">
        <v>0</v>
      </c>
      <c r="E11" s="1020">
        <f>C11+D11</f>
        <v>0</v>
      </c>
      <c r="F11" s="1021">
        <v>0</v>
      </c>
      <c r="G11" s="1022">
        <v>0</v>
      </c>
      <c r="H11" s="1022">
        <v>0</v>
      </c>
      <c r="I11" s="1023">
        <v>0</v>
      </c>
      <c r="J11" s="1024"/>
    </row>
    <row r="12" spans="1:10">
      <c r="A12" s="311">
        <v>2</v>
      </c>
      <c r="B12" s="551" t="s">
        <v>376</v>
      </c>
      <c r="C12" s="876">
        <v>0</v>
      </c>
      <c r="D12" s="1025">
        <v>0</v>
      </c>
      <c r="E12" s="1026">
        <f t="shared" ref="E12:E24" si="0">C12+D12</f>
        <v>0</v>
      </c>
      <c r="F12" s="870">
        <v>0</v>
      </c>
      <c r="G12" s="1027">
        <v>0</v>
      </c>
      <c r="H12" s="1027">
        <v>0</v>
      </c>
      <c r="I12" s="871">
        <v>0</v>
      </c>
      <c r="J12" s="1024"/>
    </row>
    <row r="13" spans="1:10">
      <c r="A13" s="311">
        <v>3</v>
      </c>
      <c r="B13" s="289" t="s">
        <v>648</v>
      </c>
      <c r="C13" s="876">
        <v>5996.7220887000003</v>
      </c>
      <c r="D13" s="1025">
        <v>0</v>
      </c>
      <c r="E13" s="1026">
        <f t="shared" si="0"/>
        <v>5996.7220887000003</v>
      </c>
      <c r="F13" s="870">
        <v>4976.8940000000002</v>
      </c>
      <c r="G13" s="1027">
        <v>1019.8280887</v>
      </c>
      <c r="H13" s="1027">
        <v>0</v>
      </c>
      <c r="I13" s="871">
        <v>0</v>
      </c>
      <c r="J13" s="1024"/>
    </row>
    <row r="14" spans="1:10">
      <c r="A14" s="311">
        <v>4</v>
      </c>
      <c r="B14" s="551" t="s">
        <v>377</v>
      </c>
      <c r="C14" s="876">
        <v>0</v>
      </c>
      <c r="D14" s="1025">
        <v>0</v>
      </c>
      <c r="E14" s="1026">
        <f t="shared" si="0"/>
        <v>0</v>
      </c>
      <c r="F14" s="870">
        <v>0</v>
      </c>
      <c r="G14" s="1027">
        <v>0</v>
      </c>
      <c r="H14" s="1027">
        <v>0</v>
      </c>
      <c r="I14" s="871">
        <v>0</v>
      </c>
      <c r="J14" s="1024"/>
    </row>
    <row r="15" spans="1:10" ht="28.5">
      <c r="A15" s="311">
        <v>5</v>
      </c>
      <c r="B15" s="552" t="s">
        <v>660</v>
      </c>
      <c r="C15" s="876">
        <v>0</v>
      </c>
      <c r="D15" s="1025">
        <v>0</v>
      </c>
      <c r="E15" s="1026">
        <f t="shared" si="0"/>
        <v>0</v>
      </c>
      <c r="F15" s="870">
        <v>0</v>
      </c>
      <c r="G15" s="1027">
        <v>0</v>
      </c>
      <c r="H15" s="1027">
        <v>0</v>
      </c>
      <c r="I15" s="871">
        <v>0</v>
      </c>
      <c r="J15" s="1024"/>
    </row>
    <row r="16" spans="1:10">
      <c r="A16" s="311">
        <v>6</v>
      </c>
      <c r="B16" s="469" t="s">
        <v>378</v>
      </c>
      <c r="C16" s="876">
        <v>46607.465517500001</v>
      </c>
      <c r="D16" s="1025">
        <v>0</v>
      </c>
      <c r="E16" s="1026">
        <f t="shared" si="0"/>
        <v>46607.465517500001</v>
      </c>
      <c r="F16" s="870">
        <v>36739.239877499997</v>
      </c>
      <c r="G16" s="1027">
        <v>0</v>
      </c>
      <c r="H16" s="1027">
        <v>9868.2256400000006</v>
      </c>
      <c r="I16" s="871">
        <v>0</v>
      </c>
      <c r="J16" s="1024"/>
    </row>
    <row r="17" spans="1:10">
      <c r="A17" s="311">
        <v>7</v>
      </c>
      <c r="B17" s="553" t="s">
        <v>661</v>
      </c>
      <c r="C17" s="876">
        <v>206712.53946500001</v>
      </c>
      <c r="D17" s="1025">
        <v>0</v>
      </c>
      <c r="E17" s="1026">
        <f t="shared" si="0"/>
        <v>206712.53946500001</v>
      </c>
      <c r="F17" s="870">
        <v>70214.188949999982</v>
      </c>
      <c r="G17" s="1028">
        <v>118033.93139</v>
      </c>
      <c r="H17" s="1027">
        <v>18464.419125</v>
      </c>
      <c r="I17" s="871">
        <v>0</v>
      </c>
      <c r="J17" s="1024"/>
    </row>
    <row r="18" spans="1:10">
      <c r="A18" s="311">
        <v>8</v>
      </c>
      <c r="B18" s="469" t="s">
        <v>379</v>
      </c>
      <c r="C18" s="876">
        <v>5022.6139999999996</v>
      </c>
      <c r="D18" s="1025">
        <v>0</v>
      </c>
      <c r="E18" s="1026">
        <f t="shared" si="0"/>
        <v>5022.6139999999996</v>
      </c>
      <c r="F18" s="870">
        <v>5022.6139999999996</v>
      </c>
      <c r="G18" s="1027">
        <v>0</v>
      </c>
      <c r="H18" s="1027">
        <v>0</v>
      </c>
      <c r="I18" s="871">
        <v>0</v>
      </c>
      <c r="J18" s="1024"/>
    </row>
    <row r="19" spans="1:10" ht="28.5">
      <c r="A19" s="311">
        <v>9</v>
      </c>
      <c r="B19" s="554" t="s">
        <v>665</v>
      </c>
      <c r="C19" s="876">
        <v>3527.1320000000001</v>
      </c>
      <c r="D19" s="1025">
        <v>0</v>
      </c>
      <c r="E19" s="1026"/>
      <c r="F19" s="870">
        <v>3527.1320000000001</v>
      </c>
      <c r="G19" s="1027">
        <v>0</v>
      </c>
      <c r="H19" s="1027">
        <v>0</v>
      </c>
      <c r="I19" s="871">
        <v>0</v>
      </c>
    </row>
    <row r="20" spans="1:10" ht="29.25" thickBot="1">
      <c r="A20" s="311">
        <v>10</v>
      </c>
      <c r="B20" s="289" t="s">
        <v>666</v>
      </c>
      <c r="C20" s="1029">
        <v>674425.27598000003</v>
      </c>
      <c r="D20" s="1030">
        <v>10228.384960000001</v>
      </c>
      <c r="E20" s="1031"/>
      <c r="F20" s="881">
        <v>163424.40693999999</v>
      </c>
      <c r="G20" s="1032">
        <v>270676.80599999998</v>
      </c>
      <c r="H20" s="1032">
        <v>250552.44800000003</v>
      </c>
      <c r="I20" s="882">
        <v>0</v>
      </c>
    </row>
    <row r="21" spans="1:10" ht="15" thickBot="1">
      <c r="A21" s="434">
        <v>11</v>
      </c>
      <c r="B21" s="515" t="s">
        <v>626</v>
      </c>
      <c r="C21" s="1033">
        <f t="shared" ref="C21:I21" si="1">SUM(C11:C20)</f>
        <v>942291.74905119999</v>
      </c>
      <c r="D21" s="1034">
        <f t="shared" si="1"/>
        <v>10228.384960000001</v>
      </c>
      <c r="E21" s="1035">
        <f t="shared" si="1"/>
        <v>264339.34107119997</v>
      </c>
      <c r="F21" s="1033">
        <f t="shared" si="1"/>
        <v>283904.47576749994</v>
      </c>
      <c r="G21" s="1034">
        <f t="shared" si="1"/>
        <v>389730.56547869998</v>
      </c>
      <c r="H21" s="1034">
        <f t="shared" si="1"/>
        <v>278885.09276500001</v>
      </c>
      <c r="I21" s="1035">
        <f t="shared" si="1"/>
        <v>0</v>
      </c>
    </row>
    <row r="22" spans="1:10" ht="15" customHeight="1" thickBot="1">
      <c r="A22" s="1489" t="s">
        <v>638</v>
      </c>
      <c r="B22" s="1490"/>
      <c r="C22" s="1490"/>
      <c r="D22" s="1490"/>
      <c r="E22" s="1490"/>
      <c r="F22" s="1490"/>
      <c r="G22" s="1490"/>
      <c r="H22" s="1490"/>
      <c r="I22" s="1491"/>
    </row>
    <row r="23" spans="1:10">
      <c r="A23" s="311">
        <v>12</v>
      </c>
      <c r="B23" s="517" t="s">
        <v>483</v>
      </c>
      <c r="C23" s="1018">
        <v>518087.29542045004</v>
      </c>
      <c r="D23" s="1019">
        <v>0</v>
      </c>
      <c r="E23" s="1020">
        <f t="shared" si="0"/>
        <v>518087.29542045004</v>
      </c>
      <c r="F23" s="1021">
        <v>36517.713212499999</v>
      </c>
      <c r="G23" s="1022">
        <v>77020.422318699988</v>
      </c>
      <c r="H23" s="1022">
        <v>283853.17286625004</v>
      </c>
      <c r="I23" s="1023">
        <v>120695.98702300001</v>
      </c>
    </row>
    <row r="24" spans="1:10" ht="15" thickBot="1">
      <c r="A24" s="311">
        <v>13</v>
      </c>
      <c r="B24" s="121" t="s">
        <v>484</v>
      </c>
      <c r="C24" s="876">
        <v>215228.59243650001</v>
      </c>
      <c r="D24" s="1025">
        <v>0</v>
      </c>
      <c r="E24" s="1026">
        <f t="shared" si="0"/>
        <v>215228.59243650001</v>
      </c>
      <c r="F24" s="870">
        <v>99509.030615000011</v>
      </c>
      <c r="G24" s="1027">
        <v>99447.067639999994</v>
      </c>
      <c r="H24" s="1027">
        <v>16272.4941815</v>
      </c>
      <c r="I24" s="871">
        <v>0</v>
      </c>
    </row>
    <row r="25" spans="1:10" ht="15" thickBot="1">
      <c r="A25" s="434">
        <v>14</v>
      </c>
      <c r="B25" s="515" t="s">
        <v>627</v>
      </c>
      <c r="C25" s="1036">
        <f t="shared" ref="C25:I25" si="2">C23+C24</f>
        <v>733315.88785695005</v>
      </c>
      <c r="D25" s="1036">
        <f t="shared" si="2"/>
        <v>0</v>
      </c>
      <c r="E25" s="1036">
        <f t="shared" si="2"/>
        <v>733315.88785695005</v>
      </c>
      <c r="F25" s="1036">
        <f t="shared" si="2"/>
        <v>136026.7438275</v>
      </c>
      <c r="G25" s="1036">
        <f t="shared" si="2"/>
        <v>176467.48995869997</v>
      </c>
      <c r="H25" s="1036">
        <f t="shared" si="2"/>
        <v>300125.66704775003</v>
      </c>
      <c r="I25" s="1037">
        <f t="shared" si="2"/>
        <v>120695.98702300001</v>
      </c>
    </row>
    <row r="26" spans="1:10">
      <c r="B26" s="599"/>
      <c r="F26" s="1038"/>
      <c r="G26" s="1038"/>
      <c r="H26" s="1038"/>
      <c r="I26" s="1038"/>
    </row>
    <row r="27" spans="1:10">
      <c r="B27" s="599"/>
      <c r="F27" s="1038"/>
      <c r="G27" s="1038"/>
      <c r="H27" s="1038"/>
      <c r="I27" s="1038"/>
    </row>
    <row r="28" spans="1:10" ht="15" thickBot="1">
      <c r="H28" s="960" t="s">
        <v>1</v>
      </c>
    </row>
    <row r="29" spans="1:10" ht="15" customHeight="1" thickBot="1">
      <c r="A29" s="1495" t="s">
        <v>0</v>
      </c>
      <c r="B29" s="1495" t="s">
        <v>29</v>
      </c>
      <c r="C29" s="1612" t="s">
        <v>427</v>
      </c>
      <c r="D29" s="1612"/>
      <c r="E29" s="1613"/>
      <c r="F29" s="1614" t="s">
        <v>384</v>
      </c>
      <c r="G29" s="1615"/>
      <c r="H29" s="1615"/>
      <c r="I29" s="1616"/>
    </row>
    <row r="30" spans="1:10">
      <c r="A30" s="1610"/>
      <c r="B30" s="1610"/>
      <c r="C30" s="1620" t="s">
        <v>429</v>
      </c>
      <c r="D30" s="1621"/>
      <c r="E30" s="1622"/>
      <c r="F30" s="1617"/>
      <c r="G30" s="1618"/>
      <c r="H30" s="1618"/>
      <c r="I30" s="1619"/>
    </row>
    <row r="31" spans="1:10" ht="43.5" thickBot="1">
      <c r="A31" s="1611"/>
      <c r="B31" s="1611"/>
      <c r="C31" s="1008" t="s">
        <v>424</v>
      </c>
      <c r="D31" s="1009" t="s">
        <v>428</v>
      </c>
      <c r="E31" s="1010" t="s">
        <v>431</v>
      </c>
      <c r="F31" s="1011" t="s">
        <v>380</v>
      </c>
      <c r="G31" s="1012" t="s">
        <v>381</v>
      </c>
      <c r="H31" s="1012" t="s">
        <v>382</v>
      </c>
      <c r="I31" s="1013" t="s">
        <v>383</v>
      </c>
    </row>
    <row r="32" spans="1:10" ht="15" customHeight="1" thickBot="1">
      <c r="A32" s="541">
        <v>1</v>
      </c>
      <c r="B32" s="541">
        <v>2</v>
      </c>
      <c r="C32" s="1014">
        <v>3</v>
      </c>
      <c r="D32" s="1015">
        <v>4</v>
      </c>
      <c r="E32" s="1016" t="s">
        <v>659</v>
      </c>
      <c r="F32" s="1014">
        <v>6</v>
      </c>
      <c r="G32" s="1017">
        <v>7</v>
      </c>
      <c r="H32" s="1017">
        <v>8</v>
      </c>
      <c r="I32" s="1016">
        <v>9</v>
      </c>
    </row>
    <row r="33" spans="1:10" ht="15" customHeight="1" thickBot="1">
      <c r="A33" s="1489" t="s">
        <v>880</v>
      </c>
      <c r="B33" s="1490"/>
      <c r="C33" s="1490"/>
      <c r="D33" s="1490"/>
      <c r="E33" s="1490"/>
      <c r="F33" s="1490"/>
      <c r="G33" s="1490"/>
      <c r="H33" s="1490"/>
      <c r="I33" s="1491"/>
    </row>
    <row r="34" spans="1:10">
      <c r="A34" s="516">
        <v>1</v>
      </c>
      <c r="B34" s="550" t="s">
        <v>375</v>
      </c>
      <c r="C34" s="1018">
        <v>37543.061950000003</v>
      </c>
      <c r="D34" s="1019">
        <v>0</v>
      </c>
      <c r="E34" s="1020">
        <f>C34+D34</f>
        <v>37543.061950000003</v>
      </c>
      <c r="F34" s="1021">
        <v>8278.5014499999997</v>
      </c>
      <c r="G34" s="1022">
        <v>29264.5605</v>
      </c>
      <c r="H34" s="1022">
        <v>0</v>
      </c>
      <c r="I34" s="1023">
        <v>0</v>
      </c>
      <c r="J34" s="1024"/>
    </row>
    <row r="35" spans="1:10">
      <c r="A35" s="311">
        <v>2</v>
      </c>
      <c r="B35" s="551" t="s">
        <v>376</v>
      </c>
      <c r="C35" s="876">
        <v>0</v>
      </c>
      <c r="D35" s="1025">
        <v>0</v>
      </c>
      <c r="E35" s="1026">
        <f t="shared" ref="E35:E41" si="3">C35+D35</f>
        <v>0</v>
      </c>
      <c r="F35" s="870">
        <v>0</v>
      </c>
      <c r="G35" s="1027">
        <v>0</v>
      </c>
      <c r="H35" s="1027">
        <v>0</v>
      </c>
      <c r="I35" s="871">
        <v>0</v>
      </c>
      <c r="J35" s="1024"/>
    </row>
    <row r="36" spans="1:10">
      <c r="A36" s="311">
        <v>3</v>
      </c>
      <c r="B36" s="289" t="s">
        <v>648</v>
      </c>
      <c r="C36" s="876">
        <v>87796.480820000026</v>
      </c>
      <c r="D36" s="1025">
        <v>0</v>
      </c>
      <c r="E36" s="1026">
        <f t="shared" si="3"/>
        <v>87796.480820000026</v>
      </c>
      <c r="F36" s="870">
        <v>17426.981</v>
      </c>
      <c r="G36" s="1027">
        <v>54124.43682000001</v>
      </c>
      <c r="H36" s="1027">
        <v>16245.063</v>
      </c>
      <c r="I36" s="871">
        <v>0</v>
      </c>
      <c r="J36" s="1024"/>
    </row>
    <row r="37" spans="1:10">
      <c r="A37" s="311">
        <v>4</v>
      </c>
      <c r="B37" s="551" t="s">
        <v>377</v>
      </c>
      <c r="C37" s="876">
        <v>0</v>
      </c>
      <c r="D37" s="1025">
        <v>0</v>
      </c>
      <c r="E37" s="1026">
        <f t="shared" si="3"/>
        <v>0</v>
      </c>
      <c r="F37" s="870">
        <v>0</v>
      </c>
      <c r="G37" s="1027">
        <v>0</v>
      </c>
      <c r="H37" s="1027">
        <v>0</v>
      </c>
      <c r="I37" s="871">
        <v>0</v>
      </c>
      <c r="J37" s="1024"/>
    </row>
    <row r="38" spans="1:10" ht="28.5">
      <c r="A38" s="311">
        <v>5</v>
      </c>
      <c r="B38" s="552" t="s">
        <v>660</v>
      </c>
      <c r="C38" s="876">
        <v>0</v>
      </c>
      <c r="D38" s="1025">
        <v>0</v>
      </c>
      <c r="E38" s="1026">
        <f t="shared" si="3"/>
        <v>0</v>
      </c>
      <c r="F38" s="870">
        <v>0</v>
      </c>
      <c r="G38" s="1027">
        <v>0</v>
      </c>
      <c r="H38" s="1027">
        <v>0</v>
      </c>
      <c r="I38" s="871">
        <v>0</v>
      </c>
      <c r="J38" s="1024"/>
    </row>
    <row r="39" spans="1:10">
      <c r="A39" s="311">
        <v>6</v>
      </c>
      <c r="B39" s="469" t="s">
        <v>378</v>
      </c>
      <c r="C39" s="876">
        <v>17020.915000000001</v>
      </c>
      <c r="D39" s="1025">
        <v>0</v>
      </c>
      <c r="E39" s="1026">
        <f t="shared" si="3"/>
        <v>17020.915000000001</v>
      </c>
      <c r="F39" s="870">
        <v>4772.7950000000001</v>
      </c>
      <c r="G39" s="1027">
        <v>12248.12</v>
      </c>
      <c r="H39" s="1027">
        <v>0</v>
      </c>
      <c r="I39" s="871">
        <v>0</v>
      </c>
      <c r="J39" s="1024"/>
    </row>
    <row r="40" spans="1:10">
      <c r="A40" s="311">
        <v>7</v>
      </c>
      <c r="B40" s="553" t="s">
        <v>661</v>
      </c>
      <c r="C40" s="876">
        <v>55071.057968499998</v>
      </c>
      <c r="D40" s="1025">
        <v>1273.4069999999999</v>
      </c>
      <c r="E40" s="1026">
        <f t="shared" si="3"/>
        <v>56344.464968499997</v>
      </c>
      <c r="F40" s="870">
        <v>44470.208968499996</v>
      </c>
      <c r="G40" s="1028">
        <v>11874.255999999999</v>
      </c>
      <c r="H40" s="1027">
        <v>0</v>
      </c>
      <c r="I40" s="871">
        <v>0</v>
      </c>
      <c r="J40" s="1024"/>
    </row>
    <row r="41" spans="1:10">
      <c r="A41" s="311">
        <v>8</v>
      </c>
      <c r="B41" s="469" t="s">
        <v>379</v>
      </c>
      <c r="C41" s="876">
        <v>30664.490904999999</v>
      </c>
      <c r="D41" s="1025">
        <v>0</v>
      </c>
      <c r="E41" s="1026">
        <f t="shared" si="3"/>
        <v>30664.490904999999</v>
      </c>
      <c r="F41" s="870">
        <v>28930.308904999998</v>
      </c>
      <c r="G41" s="1027">
        <v>1734.182</v>
      </c>
      <c r="H41" s="1027">
        <v>0</v>
      </c>
      <c r="I41" s="871">
        <v>0</v>
      </c>
      <c r="J41" s="1024"/>
    </row>
    <row r="42" spans="1:10" ht="28.5">
      <c r="A42" s="311">
        <v>9</v>
      </c>
      <c r="B42" s="554" t="s">
        <v>665</v>
      </c>
      <c r="C42" s="876">
        <v>31300.221000000001</v>
      </c>
      <c r="D42" s="1025">
        <v>0</v>
      </c>
      <c r="E42" s="1026"/>
      <c r="F42" s="870">
        <v>8903.9969999999994</v>
      </c>
      <c r="G42" s="1027">
        <v>22396.223999999998</v>
      </c>
      <c r="H42" s="1027">
        <v>0</v>
      </c>
      <c r="I42" s="871">
        <v>0</v>
      </c>
    </row>
    <row r="43" spans="1:10" ht="29.25" thickBot="1">
      <c r="A43" s="311">
        <v>10</v>
      </c>
      <c r="B43" s="289" t="s">
        <v>666</v>
      </c>
      <c r="C43" s="1029">
        <v>0</v>
      </c>
      <c r="D43" s="1030">
        <v>0</v>
      </c>
      <c r="E43" s="1031"/>
      <c r="F43" s="881">
        <v>0</v>
      </c>
      <c r="G43" s="1032">
        <v>0</v>
      </c>
      <c r="H43" s="1032">
        <v>0</v>
      </c>
      <c r="I43" s="882">
        <v>0</v>
      </c>
    </row>
    <row r="44" spans="1:10" ht="15" thickBot="1">
      <c r="A44" s="434">
        <v>11</v>
      </c>
      <c r="B44" s="515" t="s">
        <v>626</v>
      </c>
      <c r="C44" s="1033">
        <f t="shared" ref="C44:I44" si="4">SUM(C34:C43)</f>
        <v>259396.22764350005</v>
      </c>
      <c r="D44" s="1034">
        <f t="shared" si="4"/>
        <v>1273.4069999999999</v>
      </c>
      <c r="E44" s="1035">
        <f t="shared" si="4"/>
        <v>229369.41364350001</v>
      </c>
      <c r="F44" s="1033">
        <f t="shared" si="4"/>
        <v>112782.79232349999</v>
      </c>
      <c r="G44" s="1034">
        <f t="shared" si="4"/>
        <v>131641.77932</v>
      </c>
      <c r="H44" s="1034">
        <f t="shared" si="4"/>
        <v>16245.063</v>
      </c>
      <c r="I44" s="1035">
        <f t="shared" si="4"/>
        <v>0</v>
      </c>
    </row>
    <row r="45" spans="1:10" ht="15" customHeight="1" thickBot="1">
      <c r="A45" s="1489" t="s">
        <v>638</v>
      </c>
      <c r="B45" s="1490"/>
      <c r="C45" s="1490"/>
      <c r="D45" s="1490"/>
      <c r="E45" s="1490"/>
      <c r="F45" s="1490"/>
      <c r="G45" s="1490"/>
      <c r="H45" s="1490"/>
      <c r="I45" s="1491"/>
    </row>
    <row r="46" spans="1:10">
      <c r="A46" s="311">
        <v>12</v>
      </c>
      <c r="B46" s="517" t="s">
        <v>483</v>
      </c>
      <c r="C46" s="1018">
        <v>548006.23442499992</v>
      </c>
      <c r="D46" s="1019">
        <v>4578.777</v>
      </c>
      <c r="E46" s="1020">
        <f t="shared" ref="E46:E47" si="5">C46+D46</f>
        <v>552585.01142499992</v>
      </c>
      <c r="F46" s="1021">
        <v>58568.692348500001</v>
      </c>
      <c r="G46" s="1022">
        <v>70033.426113599999</v>
      </c>
      <c r="H46" s="1022">
        <v>325069.12078990007</v>
      </c>
      <c r="I46" s="1023">
        <v>98913.772173000005</v>
      </c>
    </row>
    <row r="47" spans="1:10" ht="15" thickBot="1">
      <c r="A47" s="311">
        <v>13</v>
      </c>
      <c r="B47" s="121" t="s">
        <v>484</v>
      </c>
      <c r="C47" s="876">
        <v>254717.29426419997</v>
      </c>
      <c r="D47" s="1025">
        <v>1273.4069999999999</v>
      </c>
      <c r="E47" s="1026">
        <f t="shared" si="5"/>
        <v>255990.70126419998</v>
      </c>
      <c r="F47" s="870">
        <v>72532.06197499999</v>
      </c>
      <c r="G47" s="1027">
        <v>126472.11620640001</v>
      </c>
      <c r="H47" s="1027">
        <v>56137.459505799998</v>
      </c>
      <c r="I47" s="871">
        <v>849.06357700000001</v>
      </c>
    </row>
    <row r="48" spans="1:10" ht="15" thickBot="1">
      <c r="A48" s="434">
        <v>14</v>
      </c>
      <c r="B48" s="515" t="s">
        <v>627</v>
      </c>
      <c r="C48" s="1036">
        <f t="shared" ref="C48:I48" si="6">C46+C47</f>
        <v>802723.52868919983</v>
      </c>
      <c r="D48" s="1036">
        <f t="shared" si="6"/>
        <v>5852.1840000000002</v>
      </c>
      <c r="E48" s="1036">
        <f t="shared" si="6"/>
        <v>808575.71268919995</v>
      </c>
      <c r="F48" s="1036">
        <f t="shared" si="6"/>
        <v>131100.75432349998</v>
      </c>
      <c r="G48" s="1036">
        <f t="shared" si="6"/>
        <v>196505.54232000001</v>
      </c>
      <c r="H48" s="1036">
        <f t="shared" si="6"/>
        <v>381206.58029570006</v>
      </c>
      <c r="I48" s="1037">
        <f t="shared" si="6"/>
        <v>99762.835749999998</v>
      </c>
    </row>
    <row r="51" spans="1:10" ht="15" thickBot="1">
      <c r="H51" s="960" t="s">
        <v>1</v>
      </c>
    </row>
    <row r="52" spans="1:10" ht="15" customHeight="1" thickBot="1">
      <c r="A52" s="1495" t="s">
        <v>0</v>
      </c>
      <c r="B52" s="1495" t="s">
        <v>29</v>
      </c>
      <c r="C52" s="1612" t="s">
        <v>427</v>
      </c>
      <c r="D52" s="1612"/>
      <c r="E52" s="1613"/>
      <c r="F52" s="1614" t="s">
        <v>384</v>
      </c>
      <c r="G52" s="1615"/>
      <c r="H52" s="1615"/>
      <c r="I52" s="1616"/>
    </row>
    <row r="53" spans="1:10">
      <c r="A53" s="1610"/>
      <c r="B53" s="1610"/>
      <c r="C53" s="1620" t="s">
        <v>429</v>
      </c>
      <c r="D53" s="1621"/>
      <c r="E53" s="1622"/>
      <c r="F53" s="1617"/>
      <c r="G53" s="1618"/>
      <c r="H53" s="1618"/>
      <c r="I53" s="1619"/>
    </row>
    <row r="54" spans="1:10" ht="43.5" thickBot="1">
      <c r="A54" s="1611"/>
      <c r="B54" s="1611"/>
      <c r="C54" s="1008" t="s">
        <v>424</v>
      </c>
      <c r="D54" s="1009" t="s">
        <v>428</v>
      </c>
      <c r="E54" s="1010" t="s">
        <v>431</v>
      </c>
      <c r="F54" s="1011" t="s">
        <v>380</v>
      </c>
      <c r="G54" s="1012" t="s">
        <v>381</v>
      </c>
      <c r="H54" s="1012" t="s">
        <v>382</v>
      </c>
      <c r="I54" s="1013" t="s">
        <v>383</v>
      </c>
    </row>
    <row r="55" spans="1:10" ht="15" customHeight="1" thickBot="1">
      <c r="A55" s="541">
        <v>1</v>
      </c>
      <c r="B55" s="541">
        <v>2</v>
      </c>
      <c r="C55" s="1014">
        <v>3</v>
      </c>
      <c r="D55" s="1015">
        <v>4</v>
      </c>
      <c r="E55" s="1016" t="s">
        <v>659</v>
      </c>
      <c r="F55" s="1014">
        <v>6</v>
      </c>
      <c r="G55" s="1017">
        <v>7</v>
      </c>
      <c r="H55" s="1017">
        <v>8</v>
      </c>
      <c r="I55" s="1016">
        <v>9</v>
      </c>
    </row>
    <row r="56" spans="1:10" ht="15" customHeight="1" thickBot="1">
      <c r="A56" s="1489" t="s">
        <v>881</v>
      </c>
      <c r="B56" s="1490"/>
      <c r="C56" s="1490"/>
      <c r="D56" s="1490"/>
      <c r="E56" s="1490"/>
      <c r="F56" s="1490"/>
      <c r="G56" s="1490"/>
      <c r="H56" s="1490"/>
      <c r="I56" s="1491"/>
    </row>
    <row r="57" spans="1:10">
      <c r="A57" s="516">
        <v>1</v>
      </c>
      <c r="B57" s="550" t="s">
        <v>375</v>
      </c>
      <c r="C57" s="1018">
        <v>52095.159424999998</v>
      </c>
      <c r="D57" s="1019">
        <v>0</v>
      </c>
      <c r="E57" s="1020">
        <f>C57+D57</f>
        <v>52095.159424999998</v>
      </c>
      <c r="F57" s="1021">
        <v>47631.052424999994</v>
      </c>
      <c r="G57" s="1022">
        <v>4464.107</v>
      </c>
      <c r="H57" s="1022">
        <v>0</v>
      </c>
      <c r="I57" s="1023">
        <v>0</v>
      </c>
      <c r="J57" s="1024"/>
    </row>
    <row r="58" spans="1:10">
      <c r="A58" s="311">
        <v>2</v>
      </c>
      <c r="B58" s="551" t="s">
        <v>376</v>
      </c>
      <c r="C58" s="876">
        <v>0</v>
      </c>
      <c r="D58" s="1025">
        <v>0</v>
      </c>
      <c r="E58" s="1026">
        <f t="shared" ref="E58:E64" si="7">C58+D58</f>
        <v>0</v>
      </c>
      <c r="F58" s="870">
        <v>0</v>
      </c>
      <c r="G58" s="1027">
        <v>0</v>
      </c>
      <c r="H58" s="1027">
        <v>0</v>
      </c>
      <c r="I58" s="871">
        <v>0</v>
      </c>
      <c r="J58" s="1024"/>
    </row>
    <row r="59" spans="1:10">
      <c r="A59" s="311">
        <v>3</v>
      </c>
      <c r="B59" s="289" t="s">
        <v>648</v>
      </c>
      <c r="C59" s="876">
        <v>30664.424609999998</v>
      </c>
      <c r="D59" s="1025">
        <v>0</v>
      </c>
      <c r="E59" s="1026">
        <f t="shared" si="7"/>
        <v>30664.424609999998</v>
      </c>
      <c r="F59" s="870">
        <v>24875.389609999998</v>
      </c>
      <c r="G59" s="1027">
        <v>5789.0349999999999</v>
      </c>
      <c r="H59" s="1027">
        <v>0</v>
      </c>
      <c r="I59" s="871">
        <v>0</v>
      </c>
      <c r="J59" s="1024"/>
    </row>
    <row r="60" spans="1:10">
      <c r="A60" s="311">
        <v>4</v>
      </c>
      <c r="B60" s="551" t="s">
        <v>377</v>
      </c>
      <c r="C60" s="876">
        <v>0</v>
      </c>
      <c r="D60" s="1025">
        <v>0</v>
      </c>
      <c r="E60" s="1026">
        <f t="shared" si="7"/>
        <v>0</v>
      </c>
      <c r="F60" s="870">
        <v>0</v>
      </c>
      <c r="G60" s="1027">
        <v>0</v>
      </c>
      <c r="H60" s="1027">
        <v>0</v>
      </c>
      <c r="I60" s="871">
        <v>0</v>
      </c>
      <c r="J60" s="1024"/>
    </row>
    <row r="61" spans="1:10" ht="28.5">
      <c r="A61" s="311">
        <v>5</v>
      </c>
      <c r="B61" s="552" t="s">
        <v>660</v>
      </c>
      <c r="C61" s="876">
        <v>0</v>
      </c>
      <c r="D61" s="1025">
        <v>0</v>
      </c>
      <c r="E61" s="1026">
        <f t="shared" si="7"/>
        <v>0</v>
      </c>
      <c r="F61" s="870">
        <v>0</v>
      </c>
      <c r="G61" s="1027">
        <v>0</v>
      </c>
      <c r="H61" s="1027">
        <v>0</v>
      </c>
      <c r="I61" s="871">
        <v>0</v>
      </c>
      <c r="J61" s="1024"/>
    </row>
    <row r="62" spans="1:10">
      <c r="A62" s="311">
        <v>6</v>
      </c>
      <c r="B62" s="469" t="s">
        <v>378</v>
      </c>
      <c r="C62" s="876">
        <v>141602.94250499998</v>
      </c>
      <c r="D62" s="1025">
        <v>0</v>
      </c>
      <c r="E62" s="1026">
        <f t="shared" si="7"/>
        <v>141602.94250499998</v>
      </c>
      <c r="F62" s="870">
        <v>133216.46050500002</v>
      </c>
      <c r="G62" s="1027">
        <v>8386.482</v>
      </c>
      <c r="H62" s="1027">
        <v>0</v>
      </c>
      <c r="I62" s="871">
        <v>0</v>
      </c>
      <c r="J62" s="1024"/>
    </row>
    <row r="63" spans="1:10">
      <c r="A63" s="311">
        <v>7</v>
      </c>
      <c r="B63" s="553" t="s">
        <v>661</v>
      </c>
      <c r="C63" s="876">
        <v>40223.396000000001</v>
      </c>
      <c r="D63" s="1025">
        <v>0</v>
      </c>
      <c r="E63" s="1026">
        <f t="shared" si="7"/>
        <v>40223.396000000001</v>
      </c>
      <c r="F63" s="870">
        <v>25062.772000000001</v>
      </c>
      <c r="G63" s="1028">
        <v>15160.624</v>
      </c>
      <c r="H63" s="1027">
        <v>0</v>
      </c>
      <c r="I63" s="871">
        <v>0</v>
      </c>
      <c r="J63" s="1024"/>
    </row>
    <row r="64" spans="1:10">
      <c r="A64" s="311">
        <v>8</v>
      </c>
      <c r="B64" s="469" t="s">
        <v>379</v>
      </c>
      <c r="C64" s="876">
        <v>34016.5277499</v>
      </c>
      <c r="D64" s="1025">
        <v>0</v>
      </c>
      <c r="E64" s="1026">
        <f t="shared" si="7"/>
        <v>34016.5277499</v>
      </c>
      <c r="F64" s="870">
        <v>5950.1689999999999</v>
      </c>
      <c r="G64" s="1027">
        <v>28066.358749899999</v>
      </c>
      <c r="H64" s="1027">
        <v>0</v>
      </c>
      <c r="I64" s="871">
        <v>0</v>
      </c>
      <c r="J64" s="1024"/>
    </row>
    <row r="65" spans="1:10" ht="28.5">
      <c r="A65" s="311">
        <v>9</v>
      </c>
      <c r="B65" s="554" t="s">
        <v>665</v>
      </c>
      <c r="C65" s="876">
        <v>29753.131000000001</v>
      </c>
      <c r="D65" s="1025">
        <v>0</v>
      </c>
      <c r="E65" s="1026"/>
      <c r="F65" s="870">
        <v>7733.8360000000002</v>
      </c>
      <c r="G65" s="1027">
        <v>22019.294999999998</v>
      </c>
      <c r="H65" s="1027">
        <v>0</v>
      </c>
      <c r="I65" s="871">
        <v>0</v>
      </c>
    </row>
    <row r="66" spans="1:10" ht="29.25" thickBot="1">
      <c r="A66" s="311">
        <v>10</v>
      </c>
      <c r="B66" s="289" t="s">
        <v>666</v>
      </c>
      <c r="C66" s="1029">
        <v>3205.2089999999998</v>
      </c>
      <c r="D66" s="1030">
        <v>0</v>
      </c>
      <c r="E66" s="1031"/>
      <c r="F66" s="881">
        <v>3205.2089999999998</v>
      </c>
      <c r="G66" s="1032">
        <v>0</v>
      </c>
      <c r="H66" s="1032">
        <v>0</v>
      </c>
      <c r="I66" s="882">
        <v>0</v>
      </c>
    </row>
    <row r="67" spans="1:10" ht="15" thickBot="1">
      <c r="A67" s="434">
        <v>11</v>
      </c>
      <c r="B67" s="515" t="s">
        <v>626</v>
      </c>
      <c r="C67" s="1033">
        <f t="shared" ref="C67:I67" si="8">SUM(C57:C66)</f>
        <v>331560.79028989997</v>
      </c>
      <c r="D67" s="1034">
        <f t="shared" si="8"/>
        <v>0</v>
      </c>
      <c r="E67" s="1035">
        <f t="shared" si="8"/>
        <v>298602.45028990001</v>
      </c>
      <c r="F67" s="1033">
        <f t="shared" si="8"/>
        <v>247674.88854000001</v>
      </c>
      <c r="G67" s="1034">
        <f t="shared" si="8"/>
        <v>83885.901749899989</v>
      </c>
      <c r="H67" s="1034">
        <f t="shared" si="8"/>
        <v>0</v>
      </c>
      <c r="I67" s="1035">
        <f t="shared" si="8"/>
        <v>0</v>
      </c>
    </row>
    <row r="68" spans="1:10" ht="15" customHeight="1" thickBot="1">
      <c r="A68" s="1489" t="s">
        <v>638</v>
      </c>
      <c r="B68" s="1490"/>
      <c r="C68" s="1490"/>
      <c r="D68" s="1490"/>
      <c r="E68" s="1490"/>
      <c r="F68" s="1490"/>
      <c r="G68" s="1490"/>
      <c r="H68" s="1490"/>
      <c r="I68" s="1491"/>
    </row>
    <row r="69" spans="1:10">
      <c r="A69" s="311">
        <v>12</v>
      </c>
      <c r="B69" s="517" t="s">
        <v>483</v>
      </c>
      <c r="C69" s="1018">
        <v>361921.69982050004</v>
      </c>
      <c r="D69" s="1019">
        <v>0</v>
      </c>
      <c r="E69" s="1020">
        <f t="shared" ref="E69:E70" si="9">C69+D69</f>
        <v>361921.69982050004</v>
      </c>
      <c r="F69" s="1021">
        <v>117644.36010999999</v>
      </c>
      <c r="G69" s="1022">
        <v>35199.290077500002</v>
      </c>
      <c r="H69" s="1022">
        <v>162810.18163300003</v>
      </c>
      <c r="I69" s="1023">
        <v>46267.868000000002</v>
      </c>
    </row>
    <row r="70" spans="1:10" ht="15" thickBot="1">
      <c r="A70" s="311">
        <v>13</v>
      </c>
      <c r="B70" s="121" t="s">
        <v>484</v>
      </c>
      <c r="C70" s="876">
        <v>240246.7376119</v>
      </c>
      <c r="D70" s="1025">
        <v>0</v>
      </c>
      <c r="E70" s="1026">
        <f t="shared" si="9"/>
        <v>240246.7376119</v>
      </c>
      <c r="F70" s="870">
        <v>143758.17643000002</v>
      </c>
      <c r="G70" s="1027">
        <v>83919.830672399999</v>
      </c>
      <c r="H70" s="1027">
        <v>12568.730509500001</v>
      </c>
      <c r="I70" s="871">
        <v>0</v>
      </c>
    </row>
    <row r="71" spans="1:10" ht="15" thickBot="1">
      <c r="A71" s="434">
        <v>14</v>
      </c>
      <c r="B71" s="515" t="s">
        <v>627</v>
      </c>
      <c r="C71" s="1036">
        <f t="shared" ref="C71:I71" si="10">C69+C70</f>
        <v>602168.43743240007</v>
      </c>
      <c r="D71" s="1036">
        <f t="shared" si="10"/>
        <v>0</v>
      </c>
      <c r="E71" s="1036">
        <f t="shared" si="10"/>
        <v>602168.43743240007</v>
      </c>
      <c r="F71" s="1036">
        <f t="shared" si="10"/>
        <v>261402.53654</v>
      </c>
      <c r="G71" s="1036">
        <f t="shared" si="10"/>
        <v>119119.1207499</v>
      </c>
      <c r="H71" s="1036">
        <f t="shared" si="10"/>
        <v>175378.91214250002</v>
      </c>
      <c r="I71" s="1037">
        <f t="shared" si="10"/>
        <v>46267.868000000002</v>
      </c>
    </row>
    <row r="74" spans="1:10" ht="15" thickBot="1">
      <c r="H74" s="960" t="s">
        <v>1</v>
      </c>
    </row>
    <row r="75" spans="1:10" ht="15" customHeight="1" thickBot="1">
      <c r="A75" s="1495" t="s">
        <v>0</v>
      </c>
      <c r="B75" s="1495" t="s">
        <v>29</v>
      </c>
      <c r="C75" s="1612" t="s">
        <v>427</v>
      </c>
      <c r="D75" s="1612"/>
      <c r="E75" s="1613"/>
      <c r="F75" s="1614" t="s">
        <v>384</v>
      </c>
      <c r="G75" s="1615"/>
      <c r="H75" s="1615"/>
      <c r="I75" s="1616"/>
    </row>
    <row r="76" spans="1:10">
      <c r="A76" s="1610"/>
      <c r="B76" s="1610"/>
      <c r="C76" s="1620" t="s">
        <v>429</v>
      </c>
      <c r="D76" s="1621"/>
      <c r="E76" s="1622"/>
      <c r="F76" s="1617"/>
      <c r="G76" s="1618"/>
      <c r="H76" s="1618"/>
      <c r="I76" s="1619"/>
    </row>
    <row r="77" spans="1:10" ht="43.5" thickBot="1">
      <c r="A77" s="1611"/>
      <c r="B77" s="1611"/>
      <c r="C77" s="1008" t="s">
        <v>424</v>
      </c>
      <c r="D77" s="1009" t="s">
        <v>428</v>
      </c>
      <c r="E77" s="1010" t="s">
        <v>431</v>
      </c>
      <c r="F77" s="1011" t="s">
        <v>380</v>
      </c>
      <c r="G77" s="1012" t="s">
        <v>381</v>
      </c>
      <c r="H77" s="1012" t="s">
        <v>382</v>
      </c>
      <c r="I77" s="1013" t="s">
        <v>383</v>
      </c>
    </row>
    <row r="78" spans="1:10" ht="15" customHeight="1" thickBot="1">
      <c r="A78" s="541">
        <v>1</v>
      </c>
      <c r="B78" s="541">
        <v>2</v>
      </c>
      <c r="C78" s="1014">
        <v>3</v>
      </c>
      <c r="D78" s="1015">
        <v>4</v>
      </c>
      <c r="E78" s="1016" t="s">
        <v>659</v>
      </c>
      <c r="F78" s="1014">
        <v>6</v>
      </c>
      <c r="G78" s="1017">
        <v>7</v>
      </c>
      <c r="H78" s="1017">
        <v>8</v>
      </c>
      <c r="I78" s="1016">
        <v>9</v>
      </c>
    </row>
    <row r="79" spans="1:10" ht="15" customHeight="1" thickBot="1">
      <c r="A79" s="1489" t="s">
        <v>882</v>
      </c>
      <c r="B79" s="1490"/>
      <c r="C79" s="1490"/>
      <c r="D79" s="1490"/>
      <c r="E79" s="1490"/>
      <c r="F79" s="1490"/>
      <c r="G79" s="1490"/>
      <c r="H79" s="1490"/>
      <c r="I79" s="1491"/>
    </row>
    <row r="80" spans="1:10">
      <c r="A80" s="516">
        <v>1</v>
      </c>
      <c r="B80" s="550" t="s">
        <v>375</v>
      </c>
      <c r="C80" s="1018">
        <v>0</v>
      </c>
      <c r="D80" s="1019">
        <v>0</v>
      </c>
      <c r="E80" s="1020">
        <f>C80+D80</f>
        <v>0</v>
      </c>
      <c r="F80" s="1021">
        <v>0</v>
      </c>
      <c r="G80" s="1022">
        <v>0</v>
      </c>
      <c r="H80" s="1022">
        <v>0</v>
      </c>
      <c r="I80" s="1023">
        <v>0</v>
      </c>
      <c r="J80" s="1024"/>
    </row>
    <row r="81" spans="1:10">
      <c r="A81" s="311">
        <v>2</v>
      </c>
      <c r="B81" s="551" t="s">
        <v>376</v>
      </c>
      <c r="C81" s="876">
        <v>0</v>
      </c>
      <c r="D81" s="1025">
        <v>0</v>
      </c>
      <c r="E81" s="1026">
        <f t="shared" ref="E81:E87" si="11">C81+D81</f>
        <v>0</v>
      </c>
      <c r="F81" s="870">
        <v>0</v>
      </c>
      <c r="G81" s="1027">
        <v>0</v>
      </c>
      <c r="H81" s="1027">
        <v>0</v>
      </c>
      <c r="I81" s="871">
        <v>0</v>
      </c>
      <c r="J81" s="1024"/>
    </row>
    <row r="82" spans="1:10">
      <c r="A82" s="311">
        <v>3</v>
      </c>
      <c r="B82" s="289" t="s">
        <v>648</v>
      </c>
      <c r="C82" s="876">
        <v>0</v>
      </c>
      <c r="D82" s="1025">
        <v>0</v>
      </c>
      <c r="E82" s="1026">
        <f t="shared" si="11"/>
        <v>0</v>
      </c>
      <c r="F82" s="870">
        <v>0</v>
      </c>
      <c r="G82" s="1027">
        <v>0</v>
      </c>
      <c r="H82" s="1027">
        <v>0</v>
      </c>
      <c r="I82" s="871">
        <v>0</v>
      </c>
      <c r="J82" s="1024"/>
    </row>
    <row r="83" spans="1:10">
      <c r="A83" s="311">
        <v>4</v>
      </c>
      <c r="B83" s="551" t="s">
        <v>377</v>
      </c>
      <c r="C83" s="876">
        <v>4057.6660000000002</v>
      </c>
      <c r="D83" s="1025">
        <v>0</v>
      </c>
      <c r="E83" s="1026">
        <f t="shared" si="11"/>
        <v>4057.6660000000002</v>
      </c>
      <c r="F83" s="870">
        <v>0</v>
      </c>
      <c r="G83" s="1027">
        <v>4057.6660000000002</v>
      </c>
      <c r="H83" s="1027">
        <v>0</v>
      </c>
      <c r="I83" s="871">
        <v>0</v>
      </c>
      <c r="J83" s="1024"/>
    </row>
    <row r="84" spans="1:10" ht="28.5">
      <c r="A84" s="311">
        <v>5</v>
      </c>
      <c r="B84" s="552" t="s">
        <v>660</v>
      </c>
      <c r="C84" s="876">
        <v>0</v>
      </c>
      <c r="D84" s="1025">
        <v>0</v>
      </c>
      <c r="E84" s="1026">
        <f t="shared" si="11"/>
        <v>0</v>
      </c>
      <c r="F84" s="870">
        <v>0</v>
      </c>
      <c r="G84" s="1027">
        <v>0</v>
      </c>
      <c r="H84" s="1027">
        <v>0</v>
      </c>
      <c r="I84" s="871">
        <v>0</v>
      </c>
      <c r="J84" s="1024"/>
    </row>
    <row r="85" spans="1:10">
      <c r="A85" s="311">
        <v>6</v>
      </c>
      <c r="B85" s="469" t="s">
        <v>378</v>
      </c>
      <c r="C85" s="876">
        <v>5304.9369999999999</v>
      </c>
      <c r="D85" s="1025">
        <v>0</v>
      </c>
      <c r="E85" s="1026">
        <f t="shared" si="11"/>
        <v>5304.9369999999999</v>
      </c>
      <c r="F85" s="870">
        <v>5304.9369999999999</v>
      </c>
      <c r="G85" s="1027">
        <v>0</v>
      </c>
      <c r="H85" s="1027">
        <v>0</v>
      </c>
      <c r="I85" s="871">
        <v>0</v>
      </c>
      <c r="J85" s="1024"/>
    </row>
    <row r="86" spans="1:10">
      <c r="A86" s="311">
        <v>7</v>
      </c>
      <c r="B86" s="553" t="s">
        <v>661</v>
      </c>
      <c r="C86" s="876">
        <v>13193.236570000001</v>
      </c>
      <c r="D86" s="1025">
        <v>0</v>
      </c>
      <c r="E86" s="1026">
        <f t="shared" si="11"/>
        <v>13193.236570000001</v>
      </c>
      <c r="F86" s="870">
        <v>5205.8969999999999</v>
      </c>
      <c r="G86" s="1028">
        <v>7987.3395699999992</v>
      </c>
      <c r="H86" s="1027">
        <v>0</v>
      </c>
      <c r="I86" s="871">
        <v>0</v>
      </c>
      <c r="J86" s="1024"/>
    </row>
    <row r="87" spans="1:10">
      <c r="A87" s="311">
        <v>8</v>
      </c>
      <c r="B87" s="469" t="s">
        <v>379</v>
      </c>
      <c r="C87" s="876">
        <v>6636.585</v>
      </c>
      <c r="D87" s="1025">
        <v>0</v>
      </c>
      <c r="E87" s="1026">
        <f t="shared" si="11"/>
        <v>6636.585</v>
      </c>
      <c r="F87" s="870">
        <v>6636.585</v>
      </c>
      <c r="G87" s="1027">
        <v>0</v>
      </c>
      <c r="H87" s="1027">
        <v>0</v>
      </c>
      <c r="I87" s="871">
        <v>0</v>
      </c>
      <c r="J87" s="1024"/>
    </row>
    <row r="88" spans="1:10" ht="28.5">
      <c r="A88" s="311">
        <v>9</v>
      </c>
      <c r="B88" s="554" t="s">
        <v>665</v>
      </c>
      <c r="C88" s="876">
        <v>11733.919</v>
      </c>
      <c r="D88" s="1025">
        <v>0</v>
      </c>
      <c r="E88" s="1026"/>
      <c r="F88" s="870">
        <v>3941.6129999999998</v>
      </c>
      <c r="G88" s="1027">
        <v>7792.3059999999996</v>
      </c>
      <c r="H88" s="1027">
        <v>0</v>
      </c>
      <c r="I88" s="871">
        <v>0</v>
      </c>
    </row>
    <row r="89" spans="1:10" ht="29.25" thickBot="1">
      <c r="A89" s="311">
        <v>10</v>
      </c>
      <c r="B89" s="289" t="s">
        <v>666</v>
      </c>
      <c r="C89" s="1029">
        <v>52249.413</v>
      </c>
      <c r="D89" s="1030">
        <v>0</v>
      </c>
      <c r="E89" s="1031"/>
      <c r="F89" s="881">
        <v>32348.921999999999</v>
      </c>
      <c r="G89" s="1032">
        <v>19900.491000000002</v>
      </c>
      <c r="H89" s="1032">
        <v>0</v>
      </c>
      <c r="I89" s="882">
        <v>0</v>
      </c>
    </row>
    <row r="90" spans="1:10" ht="15" thickBot="1">
      <c r="A90" s="434">
        <v>11</v>
      </c>
      <c r="B90" s="515" t="s">
        <v>626</v>
      </c>
      <c r="C90" s="1033">
        <f t="shared" ref="C90:I90" si="12">SUM(C80:C89)</f>
        <v>93175.756569999998</v>
      </c>
      <c r="D90" s="1034">
        <f t="shared" si="12"/>
        <v>0</v>
      </c>
      <c r="E90" s="1035">
        <f t="shared" si="12"/>
        <v>29192.424569999999</v>
      </c>
      <c r="F90" s="1033">
        <f t="shared" si="12"/>
        <v>53437.953999999998</v>
      </c>
      <c r="G90" s="1034">
        <f t="shared" si="12"/>
        <v>39737.80257</v>
      </c>
      <c r="H90" s="1034">
        <f t="shared" si="12"/>
        <v>0</v>
      </c>
      <c r="I90" s="1035">
        <f t="shared" si="12"/>
        <v>0</v>
      </c>
    </row>
    <row r="91" spans="1:10" ht="15" customHeight="1" thickBot="1">
      <c r="A91" s="1489" t="s">
        <v>638</v>
      </c>
      <c r="B91" s="1490"/>
      <c r="C91" s="1490"/>
      <c r="D91" s="1490"/>
      <c r="E91" s="1490"/>
      <c r="F91" s="1490"/>
      <c r="G91" s="1490"/>
      <c r="H91" s="1490"/>
      <c r="I91" s="1491"/>
    </row>
    <row r="92" spans="1:10">
      <c r="A92" s="311">
        <v>12</v>
      </c>
      <c r="B92" s="517" t="s">
        <v>483</v>
      </c>
      <c r="C92" s="1018">
        <v>250638.18144000001</v>
      </c>
      <c r="D92" s="1019">
        <v>1980.11</v>
      </c>
      <c r="E92" s="1020">
        <f t="shared" ref="E92:E93" si="13">C92+D92</f>
        <v>252618.29144</v>
      </c>
      <c r="F92" s="1021">
        <v>9614.1807499999995</v>
      </c>
      <c r="G92" s="1022">
        <v>26974.960290000003</v>
      </c>
      <c r="H92" s="1022">
        <v>162093.36550000001</v>
      </c>
      <c r="I92" s="1023">
        <v>53935.784899999999</v>
      </c>
    </row>
    <row r="93" spans="1:10" ht="15" thickBot="1">
      <c r="A93" s="311">
        <v>13</v>
      </c>
      <c r="B93" s="121" t="s">
        <v>484</v>
      </c>
      <c r="C93" s="876">
        <v>68450.420030000008</v>
      </c>
      <c r="D93" s="1025">
        <v>359.75099999999998</v>
      </c>
      <c r="E93" s="1026">
        <f t="shared" si="13"/>
        <v>68810.171030000012</v>
      </c>
      <c r="F93" s="870">
        <v>15305.660250000001</v>
      </c>
      <c r="G93" s="1027">
        <v>17801.789280000001</v>
      </c>
      <c r="H93" s="1027">
        <v>31601.762500000001</v>
      </c>
      <c r="I93" s="871">
        <v>4100.9589999999998</v>
      </c>
    </row>
    <row r="94" spans="1:10" ht="15" thickBot="1">
      <c r="A94" s="434">
        <v>14</v>
      </c>
      <c r="B94" s="515" t="s">
        <v>627</v>
      </c>
      <c r="C94" s="1036">
        <f t="shared" ref="C94:I94" si="14">C92+C93</f>
        <v>319088.60146999999</v>
      </c>
      <c r="D94" s="1036">
        <f t="shared" si="14"/>
        <v>2339.8609999999999</v>
      </c>
      <c r="E94" s="1036">
        <f t="shared" si="14"/>
        <v>321428.46247000003</v>
      </c>
      <c r="F94" s="1036">
        <f t="shared" si="14"/>
        <v>24919.841</v>
      </c>
      <c r="G94" s="1036">
        <f t="shared" si="14"/>
        <v>44776.74957</v>
      </c>
      <c r="H94" s="1036">
        <f t="shared" si="14"/>
        <v>193695.12800000003</v>
      </c>
      <c r="I94" s="1037">
        <f t="shared" si="14"/>
        <v>58036.743900000001</v>
      </c>
    </row>
    <row r="97" spans="1:10" ht="15" thickBot="1">
      <c r="H97" s="960" t="s">
        <v>1</v>
      </c>
    </row>
    <row r="98" spans="1:10" ht="15" customHeight="1" thickBot="1">
      <c r="A98" s="1495" t="s">
        <v>0</v>
      </c>
      <c r="B98" s="1495" t="s">
        <v>29</v>
      </c>
      <c r="C98" s="1612" t="s">
        <v>427</v>
      </c>
      <c r="D98" s="1612"/>
      <c r="E98" s="1613"/>
      <c r="F98" s="1614" t="s">
        <v>384</v>
      </c>
      <c r="G98" s="1615"/>
      <c r="H98" s="1615"/>
      <c r="I98" s="1616"/>
    </row>
    <row r="99" spans="1:10">
      <c r="A99" s="1610"/>
      <c r="B99" s="1610"/>
      <c r="C99" s="1620" t="s">
        <v>429</v>
      </c>
      <c r="D99" s="1621"/>
      <c r="E99" s="1622"/>
      <c r="F99" s="1617"/>
      <c r="G99" s="1618"/>
      <c r="H99" s="1618"/>
      <c r="I99" s="1619"/>
    </row>
    <row r="100" spans="1:10" ht="43.5" thickBot="1">
      <c r="A100" s="1611"/>
      <c r="B100" s="1611"/>
      <c r="C100" s="1008" t="s">
        <v>424</v>
      </c>
      <c r="D100" s="1009" t="s">
        <v>428</v>
      </c>
      <c r="E100" s="1010" t="s">
        <v>431</v>
      </c>
      <c r="F100" s="1011" t="s">
        <v>380</v>
      </c>
      <c r="G100" s="1012" t="s">
        <v>381</v>
      </c>
      <c r="H100" s="1012" t="s">
        <v>382</v>
      </c>
      <c r="I100" s="1013" t="s">
        <v>383</v>
      </c>
    </row>
    <row r="101" spans="1:10" ht="15" customHeight="1" thickBot="1">
      <c r="A101" s="541">
        <v>1</v>
      </c>
      <c r="B101" s="541">
        <v>2</v>
      </c>
      <c r="C101" s="1014">
        <v>3</v>
      </c>
      <c r="D101" s="1015">
        <v>4</v>
      </c>
      <c r="E101" s="1016" t="s">
        <v>659</v>
      </c>
      <c r="F101" s="1014">
        <v>6</v>
      </c>
      <c r="G101" s="1017">
        <v>7</v>
      </c>
      <c r="H101" s="1017">
        <v>8</v>
      </c>
      <c r="I101" s="1016">
        <v>9</v>
      </c>
    </row>
    <row r="102" spans="1:10" ht="15" customHeight="1" thickBot="1">
      <c r="A102" s="1489" t="s">
        <v>883</v>
      </c>
      <c r="B102" s="1490"/>
      <c r="C102" s="1490"/>
      <c r="D102" s="1490"/>
      <c r="E102" s="1490"/>
      <c r="F102" s="1490"/>
      <c r="G102" s="1490"/>
      <c r="H102" s="1490"/>
      <c r="I102" s="1491"/>
    </row>
    <row r="103" spans="1:10">
      <c r="A103" s="516">
        <v>1</v>
      </c>
      <c r="B103" s="550" t="s">
        <v>375</v>
      </c>
      <c r="C103" s="1018">
        <v>0</v>
      </c>
      <c r="D103" s="1019">
        <v>0</v>
      </c>
      <c r="E103" s="1020">
        <f>C103+D103</f>
        <v>0</v>
      </c>
      <c r="F103" s="1021">
        <v>0</v>
      </c>
      <c r="G103" s="1022">
        <v>0</v>
      </c>
      <c r="H103" s="1022">
        <v>0</v>
      </c>
      <c r="I103" s="1023">
        <v>0</v>
      </c>
      <c r="J103" s="1024"/>
    </row>
    <row r="104" spans="1:10">
      <c r="A104" s="311">
        <v>2</v>
      </c>
      <c r="B104" s="551" t="s">
        <v>376</v>
      </c>
      <c r="C104" s="876">
        <v>0</v>
      </c>
      <c r="D104" s="1025">
        <v>0</v>
      </c>
      <c r="E104" s="1026">
        <f t="shared" ref="E104:E110" si="15">C104+D104</f>
        <v>0</v>
      </c>
      <c r="F104" s="870">
        <v>0</v>
      </c>
      <c r="G104" s="1027">
        <v>0</v>
      </c>
      <c r="H104" s="1027">
        <v>0</v>
      </c>
      <c r="I104" s="871">
        <v>0</v>
      </c>
      <c r="J104" s="1024"/>
    </row>
    <row r="105" spans="1:10">
      <c r="A105" s="311">
        <v>3</v>
      </c>
      <c r="B105" s="289" t="s">
        <v>648</v>
      </c>
      <c r="C105" s="876">
        <v>7619.72246</v>
      </c>
      <c r="D105" s="1025">
        <v>0</v>
      </c>
      <c r="E105" s="1026">
        <f t="shared" si="15"/>
        <v>7619.72246</v>
      </c>
      <c r="F105" s="870">
        <v>3563.6352499999998</v>
      </c>
      <c r="G105" s="1027">
        <v>0</v>
      </c>
      <c r="H105" s="1027">
        <v>4056.0872100000001</v>
      </c>
      <c r="I105" s="871">
        <v>0</v>
      </c>
      <c r="J105" s="1024"/>
    </row>
    <row r="106" spans="1:10">
      <c r="A106" s="311">
        <v>4</v>
      </c>
      <c r="B106" s="551" t="s">
        <v>377</v>
      </c>
      <c r="C106" s="876">
        <v>0</v>
      </c>
      <c r="D106" s="1025">
        <v>0</v>
      </c>
      <c r="E106" s="1026">
        <f t="shared" si="15"/>
        <v>0</v>
      </c>
      <c r="F106" s="870">
        <v>0</v>
      </c>
      <c r="G106" s="1027">
        <v>0</v>
      </c>
      <c r="H106" s="1027">
        <v>0</v>
      </c>
      <c r="I106" s="871">
        <v>0</v>
      </c>
      <c r="J106" s="1024"/>
    </row>
    <row r="107" spans="1:10" ht="28.5">
      <c r="A107" s="311">
        <v>5</v>
      </c>
      <c r="B107" s="552" t="s">
        <v>660</v>
      </c>
      <c r="C107" s="876">
        <v>0</v>
      </c>
      <c r="D107" s="1025">
        <v>0</v>
      </c>
      <c r="E107" s="1026">
        <f t="shared" si="15"/>
        <v>0</v>
      </c>
      <c r="F107" s="870">
        <v>0</v>
      </c>
      <c r="G107" s="1027">
        <v>0</v>
      </c>
      <c r="H107" s="1027">
        <v>0</v>
      </c>
      <c r="I107" s="871">
        <v>0</v>
      </c>
      <c r="J107" s="1024"/>
    </row>
    <row r="108" spans="1:10">
      <c r="A108" s="311">
        <v>6</v>
      </c>
      <c r="B108" s="469" t="s">
        <v>378</v>
      </c>
      <c r="C108" s="876">
        <v>0</v>
      </c>
      <c r="D108" s="1025">
        <v>0</v>
      </c>
      <c r="E108" s="1026">
        <f t="shared" si="15"/>
        <v>0</v>
      </c>
      <c r="F108" s="870">
        <v>0</v>
      </c>
      <c r="G108" s="1027">
        <v>0</v>
      </c>
      <c r="H108" s="1027">
        <v>0</v>
      </c>
      <c r="I108" s="871">
        <v>0</v>
      </c>
      <c r="J108" s="1024"/>
    </row>
    <row r="109" spans="1:10">
      <c r="A109" s="311">
        <v>7</v>
      </c>
      <c r="B109" s="553" t="s">
        <v>661</v>
      </c>
      <c r="C109" s="876">
        <v>14640.07955</v>
      </c>
      <c r="D109" s="1025">
        <v>17461.196</v>
      </c>
      <c r="E109" s="1026">
        <f t="shared" si="15"/>
        <v>32101.275549999998</v>
      </c>
      <c r="F109" s="870">
        <v>32101.275550000002</v>
      </c>
      <c r="G109" s="1028">
        <v>0</v>
      </c>
      <c r="H109" s="1027">
        <v>0</v>
      </c>
      <c r="I109" s="871">
        <v>0</v>
      </c>
      <c r="J109" s="1024"/>
    </row>
    <row r="110" spans="1:10">
      <c r="A110" s="311">
        <v>8</v>
      </c>
      <c r="B110" s="469" t="s">
        <v>379</v>
      </c>
      <c r="C110" s="876">
        <v>34910.320980000004</v>
      </c>
      <c r="D110" s="1025">
        <v>0</v>
      </c>
      <c r="E110" s="1026">
        <f t="shared" si="15"/>
        <v>34910.320980000004</v>
      </c>
      <c r="F110" s="870">
        <v>34910.320980000004</v>
      </c>
      <c r="G110" s="1027">
        <v>0</v>
      </c>
      <c r="H110" s="1027">
        <v>0</v>
      </c>
      <c r="I110" s="871">
        <v>0</v>
      </c>
      <c r="J110" s="1024"/>
    </row>
    <row r="111" spans="1:10" ht="28.5">
      <c r="A111" s="311">
        <v>9</v>
      </c>
      <c r="B111" s="554" t="s">
        <v>665</v>
      </c>
      <c r="C111" s="876">
        <v>40043.241999999998</v>
      </c>
      <c r="D111" s="1025">
        <v>0</v>
      </c>
      <c r="E111" s="1026"/>
      <c r="F111" s="870">
        <v>13116.311</v>
      </c>
      <c r="G111" s="1027">
        <v>26926.931</v>
      </c>
      <c r="H111" s="1027">
        <v>0</v>
      </c>
      <c r="I111" s="871">
        <v>0</v>
      </c>
    </row>
    <row r="112" spans="1:10" ht="29.25" thickBot="1">
      <c r="A112" s="311">
        <v>10</v>
      </c>
      <c r="B112" s="289" t="s">
        <v>666</v>
      </c>
      <c r="C112" s="1029">
        <v>14223.352000000001</v>
      </c>
      <c r="D112" s="1030">
        <v>0</v>
      </c>
      <c r="E112" s="1031"/>
      <c r="F112" s="881">
        <v>14223.352000000001</v>
      </c>
      <c r="G112" s="1032">
        <v>0</v>
      </c>
      <c r="H112" s="1032">
        <v>0</v>
      </c>
      <c r="I112" s="882">
        <v>0</v>
      </c>
    </row>
    <row r="113" spans="1:10" ht="15" thickBot="1">
      <c r="A113" s="434">
        <v>11</v>
      </c>
      <c r="B113" s="515" t="s">
        <v>626</v>
      </c>
      <c r="C113" s="1033">
        <f t="shared" ref="C113:I113" si="16">SUM(C103:C112)</f>
        <v>111436.71699</v>
      </c>
      <c r="D113" s="1034">
        <f t="shared" si="16"/>
        <v>17461.196</v>
      </c>
      <c r="E113" s="1035">
        <f t="shared" si="16"/>
        <v>74631.31899</v>
      </c>
      <c r="F113" s="1033">
        <f t="shared" si="16"/>
        <v>97914.894780000002</v>
      </c>
      <c r="G113" s="1034">
        <f t="shared" si="16"/>
        <v>26926.931</v>
      </c>
      <c r="H113" s="1034">
        <f t="shared" si="16"/>
        <v>4056.0872100000001</v>
      </c>
      <c r="I113" s="1035">
        <f t="shared" si="16"/>
        <v>0</v>
      </c>
    </row>
    <row r="114" spans="1:10" ht="15" customHeight="1" thickBot="1">
      <c r="A114" s="1489" t="s">
        <v>638</v>
      </c>
      <c r="B114" s="1490"/>
      <c r="C114" s="1490"/>
      <c r="D114" s="1490"/>
      <c r="E114" s="1490"/>
      <c r="F114" s="1490"/>
      <c r="G114" s="1490"/>
      <c r="H114" s="1490"/>
      <c r="I114" s="1491"/>
    </row>
    <row r="115" spans="1:10">
      <c r="A115" s="311">
        <v>12</v>
      </c>
      <c r="B115" s="517" t="s">
        <v>483</v>
      </c>
      <c r="C115" s="1018">
        <v>156997.86753865</v>
      </c>
      <c r="D115" s="1019">
        <v>1340.806</v>
      </c>
      <c r="E115" s="1020">
        <f t="shared" ref="E115:E116" si="17">C115+D115</f>
        <v>158338.67353865001</v>
      </c>
      <c r="F115" s="1021">
        <v>39848.83281865</v>
      </c>
      <c r="G115" s="1022">
        <v>20147.305</v>
      </c>
      <c r="H115" s="1022">
        <v>59877.156719999999</v>
      </c>
      <c r="I115" s="1023">
        <v>38465.379000000001</v>
      </c>
    </row>
    <row r="116" spans="1:10" ht="15" thickBot="1">
      <c r="A116" s="311">
        <v>13</v>
      </c>
      <c r="B116" s="121" t="s">
        <v>484</v>
      </c>
      <c r="C116" s="876">
        <v>59122.663204999997</v>
      </c>
      <c r="D116" s="1025">
        <v>17461.196</v>
      </c>
      <c r="E116" s="1026">
        <f t="shared" si="17"/>
        <v>76583.859205000001</v>
      </c>
      <c r="F116" s="870">
        <v>52103.923204999999</v>
      </c>
      <c r="G116" s="1027">
        <v>21091.232</v>
      </c>
      <c r="H116" s="1027">
        <v>3388.7040000000002</v>
      </c>
      <c r="I116" s="871">
        <v>0</v>
      </c>
    </row>
    <row r="117" spans="1:10" ht="15" thickBot="1">
      <c r="A117" s="434">
        <v>14</v>
      </c>
      <c r="B117" s="515" t="s">
        <v>627</v>
      </c>
      <c r="C117" s="1036">
        <f t="shared" ref="C117:I117" si="18">C115+C116</f>
        <v>216120.53074364999</v>
      </c>
      <c r="D117" s="1036">
        <f t="shared" si="18"/>
        <v>18802.002</v>
      </c>
      <c r="E117" s="1036">
        <f t="shared" si="18"/>
        <v>234922.53274365002</v>
      </c>
      <c r="F117" s="1036">
        <f t="shared" si="18"/>
        <v>91952.756023649999</v>
      </c>
      <c r="G117" s="1036">
        <f t="shared" si="18"/>
        <v>41238.536999999997</v>
      </c>
      <c r="H117" s="1036">
        <f t="shared" si="18"/>
        <v>63265.860719999997</v>
      </c>
      <c r="I117" s="1037">
        <f t="shared" si="18"/>
        <v>38465.379000000001</v>
      </c>
    </row>
    <row r="120" spans="1:10" ht="15" thickBot="1">
      <c r="H120" s="960" t="s">
        <v>1</v>
      </c>
    </row>
    <row r="121" spans="1:10" ht="15" customHeight="1" thickBot="1">
      <c r="A121" s="1495" t="s">
        <v>0</v>
      </c>
      <c r="B121" s="1495" t="s">
        <v>29</v>
      </c>
      <c r="C121" s="1612" t="s">
        <v>427</v>
      </c>
      <c r="D121" s="1612"/>
      <c r="E121" s="1613"/>
      <c r="F121" s="1614" t="s">
        <v>384</v>
      </c>
      <c r="G121" s="1615"/>
      <c r="H121" s="1615"/>
      <c r="I121" s="1616"/>
    </row>
    <row r="122" spans="1:10">
      <c r="A122" s="1610"/>
      <c r="B122" s="1610"/>
      <c r="C122" s="1620" t="s">
        <v>429</v>
      </c>
      <c r="D122" s="1621"/>
      <c r="E122" s="1622"/>
      <c r="F122" s="1617"/>
      <c r="G122" s="1618"/>
      <c r="H122" s="1618"/>
      <c r="I122" s="1619"/>
    </row>
    <row r="123" spans="1:10" ht="43.5" thickBot="1">
      <c r="A123" s="1611"/>
      <c r="B123" s="1611"/>
      <c r="C123" s="1008" t="s">
        <v>424</v>
      </c>
      <c r="D123" s="1009" t="s">
        <v>428</v>
      </c>
      <c r="E123" s="1010" t="s">
        <v>431</v>
      </c>
      <c r="F123" s="1011" t="s">
        <v>380</v>
      </c>
      <c r="G123" s="1012" t="s">
        <v>381</v>
      </c>
      <c r="H123" s="1012" t="s">
        <v>382</v>
      </c>
      <c r="I123" s="1013" t="s">
        <v>383</v>
      </c>
    </row>
    <row r="124" spans="1:10" ht="15" customHeight="1" thickBot="1">
      <c r="A124" s="541">
        <v>1</v>
      </c>
      <c r="B124" s="541">
        <v>2</v>
      </c>
      <c r="C124" s="1014">
        <v>3</v>
      </c>
      <c r="D124" s="1015">
        <v>4</v>
      </c>
      <c r="E124" s="1016" t="s">
        <v>659</v>
      </c>
      <c r="F124" s="1014">
        <v>6</v>
      </c>
      <c r="G124" s="1017">
        <v>7</v>
      </c>
      <c r="H124" s="1017">
        <v>8</v>
      </c>
      <c r="I124" s="1016">
        <v>9</v>
      </c>
    </row>
    <row r="125" spans="1:10" ht="15" customHeight="1" thickBot="1">
      <c r="A125" s="1489" t="s">
        <v>884</v>
      </c>
      <c r="B125" s="1490"/>
      <c r="C125" s="1490"/>
      <c r="D125" s="1490"/>
      <c r="E125" s="1490"/>
      <c r="F125" s="1490"/>
      <c r="G125" s="1490"/>
      <c r="H125" s="1490"/>
      <c r="I125" s="1491"/>
    </row>
    <row r="126" spans="1:10">
      <c r="A126" s="516">
        <v>1</v>
      </c>
      <c r="B126" s="550" t="s">
        <v>375</v>
      </c>
      <c r="C126" s="1018">
        <v>844.57232999999997</v>
      </c>
      <c r="D126" s="1019">
        <v>0</v>
      </c>
      <c r="E126" s="1020">
        <f>C126+D126</f>
        <v>844.57232999999997</v>
      </c>
      <c r="F126" s="1021">
        <v>844.57232999999997</v>
      </c>
      <c r="G126" s="1022">
        <v>0</v>
      </c>
      <c r="H126" s="1022">
        <v>0</v>
      </c>
      <c r="I126" s="1023">
        <v>0</v>
      </c>
      <c r="J126" s="1024"/>
    </row>
    <row r="127" spans="1:10">
      <c r="A127" s="311">
        <v>2</v>
      </c>
      <c r="B127" s="551" t="s">
        <v>376</v>
      </c>
      <c r="C127" s="876">
        <v>0</v>
      </c>
      <c r="D127" s="1025">
        <v>0</v>
      </c>
      <c r="E127" s="1026">
        <f t="shared" ref="E127:E133" si="19">C127+D127</f>
        <v>0</v>
      </c>
      <c r="F127" s="870">
        <v>0</v>
      </c>
      <c r="G127" s="1027">
        <v>0</v>
      </c>
      <c r="H127" s="1027">
        <v>0</v>
      </c>
      <c r="I127" s="871">
        <v>0</v>
      </c>
      <c r="J127" s="1024"/>
    </row>
    <row r="128" spans="1:10">
      <c r="A128" s="311">
        <v>3</v>
      </c>
      <c r="B128" s="289" t="s">
        <v>648</v>
      </c>
      <c r="C128" s="876">
        <v>164397.35943130002</v>
      </c>
      <c r="D128" s="1025">
        <v>0</v>
      </c>
      <c r="E128" s="1026">
        <f t="shared" si="19"/>
        <v>164397.35943130002</v>
      </c>
      <c r="F128" s="870">
        <v>111428.39605499999</v>
      </c>
      <c r="G128" s="1027">
        <v>52968.963376300002</v>
      </c>
      <c r="H128" s="1027">
        <v>0</v>
      </c>
      <c r="I128" s="871">
        <v>0</v>
      </c>
      <c r="J128" s="1024"/>
    </row>
    <row r="129" spans="1:10">
      <c r="A129" s="311">
        <v>4</v>
      </c>
      <c r="B129" s="551" t="s">
        <v>377</v>
      </c>
      <c r="C129" s="876">
        <v>0</v>
      </c>
      <c r="D129" s="1025">
        <v>0</v>
      </c>
      <c r="E129" s="1026">
        <f t="shared" si="19"/>
        <v>0</v>
      </c>
      <c r="F129" s="870">
        <v>0</v>
      </c>
      <c r="G129" s="1027">
        <v>0</v>
      </c>
      <c r="H129" s="1027">
        <v>0</v>
      </c>
      <c r="I129" s="871">
        <v>0</v>
      </c>
      <c r="J129" s="1024"/>
    </row>
    <row r="130" spans="1:10" ht="28.5">
      <c r="A130" s="311">
        <v>5</v>
      </c>
      <c r="B130" s="552" t="s">
        <v>660</v>
      </c>
      <c r="C130" s="876">
        <v>0</v>
      </c>
      <c r="D130" s="1025">
        <v>0</v>
      </c>
      <c r="E130" s="1026">
        <f t="shared" si="19"/>
        <v>0</v>
      </c>
      <c r="F130" s="870">
        <v>0</v>
      </c>
      <c r="G130" s="1027">
        <v>0</v>
      </c>
      <c r="H130" s="1027">
        <v>0</v>
      </c>
      <c r="I130" s="871">
        <v>0</v>
      </c>
      <c r="J130" s="1024"/>
    </row>
    <row r="131" spans="1:10">
      <c r="A131" s="311">
        <v>6</v>
      </c>
      <c r="B131" s="469" t="s">
        <v>378</v>
      </c>
      <c r="C131" s="876">
        <v>7468.3706885000001</v>
      </c>
      <c r="D131" s="1025">
        <v>0</v>
      </c>
      <c r="E131" s="1026">
        <f t="shared" si="19"/>
        <v>7468.3706885000001</v>
      </c>
      <c r="F131" s="870">
        <v>4087.4006885000003</v>
      </c>
      <c r="G131" s="1027">
        <v>3380.97</v>
      </c>
      <c r="H131" s="1027">
        <v>0</v>
      </c>
      <c r="I131" s="871">
        <v>0</v>
      </c>
      <c r="J131" s="1024"/>
    </row>
    <row r="132" spans="1:10">
      <c r="A132" s="311">
        <v>7</v>
      </c>
      <c r="B132" s="553" t="s">
        <v>661</v>
      </c>
      <c r="C132" s="876">
        <v>16447.760999999999</v>
      </c>
      <c r="D132" s="1025">
        <v>2294.7710000000002</v>
      </c>
      <c r="E132" s="1026">
        <f t="shared" si="19"/>
        <v>18742.531999999999</v>
      </c>
      <c r="F132" s="870">
        <v>10228.187</v>
      </c>
      <c r="G132" s="1028">
        <v>8514.3449999999993</v>
      </c>
      <c r="H132" s="1027">
        <v>0</v>
      </c>
      <c r="I132" s="871">
        <v>0</v>
      </c>
      <c r="J132" s="1024"/>
    </row>
    <row r="133" spans="1:10">
      <c r="A133" s="311">
        <v>8</v>
      </c>
      <c r="B133" s="469" t="s">
        <v>379</v>
      </c>
      <c r="C133" s="876">
        <v>616.74300000000005</v>
      </c>
      <c r="D133" s="1025">
        <v>0</v>
      </c>
      <c r="E133" s="1026">
        <f t="shared" si="19"/>
        <v>616.74300000000005</v>
      </c>
      <c r="F133" s="870">
        <v>616.74300000000005</v>
      </c>
      <c r="G133" s="1027">
        <v>0</v>
      </c>
      <c r="H133" s="1027">
        <v>0</v>
      </c>
      <c r="I133" s="871">
        <v>0</v>
      </c>
      <c r="J133" s="1024"/>
    </row>
    <row r="134" spans="1:10" ht="28.5">
      <c r="A134" s="311">
        <v>9</v>
      </c>
      <c r="B134" s="554" t="s">
        <v>665</v>
      </c>
      <c r="C134" s="876">
        <v>1017.5412</v>
      </c>
      <c r="D134" s="1025">
        <v>0</v>
      </c>
      <c r="E134" s="1026"/>
      <c r="F134" s="870">
        <v>1017.5412</v>
      </c>
      <c r="G134" s="1027">
        <v>0</v>
      </c>
      <c r="H134" s="1027">
        <v>0</v>
      </c>
      <c r="I134" s="871">
        <v>0</v>
      </c>
    </row>
    <row r="135" spans="1:10" ht="29.25" thickBot="1">
      <c r="A135" s="311">
        <v>10</v>
      </c>
      <c r="B135" s="289" t="s">
        <v>666</v>
      </c>
      <c r="C135" s="1029">
        <v>0</v>
      </c>
      <c r="D135" s="1030">
        <v>0</v>
      </c>
      <c r="E135" s="1031"/>
      <c r="F135" s="881">
        <v>0</v>
      </c>
      <c r="G135" s="1032">
        <v>0</v>
      </c>
      <c r="H135" s="1032">
        <v>0</v>
      </c>
      <c r="I135" s="882">
        <v>0</v>
      </c>
    </row>
    <row r="136" spans="1:10" ht="15" thickBot="1">
      <c r="A136" s="434">
        <v>11</v>
      </c>
      <c r="B136" s="515" t="s">
        <v>626</v>
      </c>
      <c r="C136" s="1033">
        <f t="shared" ref="C136:I136" si="20">SUM(C126:C135)</f>
        <v>190792.34764980001</v>
      </c>
      <c r="D136" s="1034">
        <f t="shared" si="20"/>
        <v>2294.7710000000002</v>
      </c>
      <c r="E136" s="1035">
        <f t="shared" si="20"/>
        <v>192069.57744980001</v>
      </c>
      <c r="F136" s="1033">
        <f t="shared" si="20"/>
        <v>128222.8402735</v>
      </c>
      <c r="G136" s="1034">
        <f t="shared" si="20"/>
        <v>64864.278376300004</v>
      </c>
      <c r="H136" s="1034">
        <f t="shared" si="20"/>
        <v>0</v>
      </c>
      <c r="I136" s="1035">
        <f t="shared" si="20"/>
        <v>0</v>
      </c>
    </row>
    <row r="137" spans="1:10" ht="15" customHeight="1" thickBot="1">
      <c r="A137" s="1489" t="s">
        <v>638</v>
      </c>
      <c r="B137" s="1490"/>
      <c r="C137" s="1490"/>
      <c r="D137" s="1490"/>
      <c r="E137" s="1490"/>
      <c r="F137" s="1490"/>
      <c r="G137" s="1490"/>
      <c r="H137" s="1490"/>
      <c r="I137" s="1491"/>
    </row>
    <row r="138" spans="1:10">
      <c r="A138" s="311">
        <v>12</v>
      </c>
      <c r="B138" s="517" t="s">
        <v>483</v>
      </c>
      <c r="C138" s="1018">
        <v>751494.3910124501</v>
      </c>
      <c r="D138" s="1019">
        <v>9987.8269999999993</v>
      </c>
      <c r="E138" s="1020">
        <f t="shared" ref="E138:E139" si="21">C138+D138</f>
        <v>761482.21801245015</v>
      </c>
      <c r="F138" s="1021">
        <v>52437.078118500001</v>
      </c>
      <c r="G138" s="1022">
        <v>115202.33939020001</v>
      </c>
      <c r="H138" s="1022">
        <v>419985.31762500003</v>
      </c>
      <c r="I138" s="1023">
        <v>173857.48287874999</v>
      </c>
    </row>
    <row r="139" spans="1:10" ht="15" thickBot="1">
      <c r="A139" s="311">
        <v>13</v>
      </c>
      <c r="B139" s="121" t="s">
        <v>484</v>
      </c>
      <c r="C139" s="876">
        <v>197840.40318259998</v>
      </c>
      <c r="D139" s="1025">
        <v>0</v>
      </c>
      <c r="E139" s="1026">
        <f t="shared" si="21"/>
        <v>197840.40318259998</v>
      </c>
      <c r="F139" s="870">
        <v>117268.64715500001</v>
      </c>
      <c r="G139" s="1027">
        <v>60965.747301300005</v>
      </c>
      <c r="H139" s="1027">
        <v>11164.642726299999</v>
      </c>
      <c r="I139" s="871">
        <v>8441.366</v>
      </c>
    </row>
    <row r="140" spans="1:10" ht="15" thickBot="1">
      <c r="A140" s="434">
        <v>14</v>
      </c>
      <c r="B140" s="515" t="s">
        <v>627</v>
      </c>
      <c r="C140" s="1036">
        <f t="shared" ref="C140:I140" si="22">C138+C139</f>
        <v>949334.79419505014</v>
      </c>
      <c r="D140" s="1036">
        <f t="shared" si="22"/>
        <v>9987.8269999999993</v>
      </c>
      <c r="E140" s="1036">
        <f t="shared" si="22"/>
        <v>959322.62119505019</v>
      </c>
      <c r="F140" s="1036">
        <f t="shared" si="22"/>
        <v>169705.72527350002</v>
      </c>
      <c r="G140" s="1036">
        <f t="shared" si="22"/>
        <v>176168.08669150001</v>
      </c>
      <c r="H140" s="1036">
        <f t="shared" si="22"/>
        <v>431149.96035130002</v>
      </c>
      <c r="I140" s="1037">
        <f t="shared" si="22"/>
        <v>182298.84887875</v>
      </c>
    </row>
    <row r="143" spans="1:10" ht="15" thickBot="1">
      <c r="H143" s="960" t="s">
        <v>1</v>
      </c>
    </row>
    <row r="144" spans="1:10" ht="15" customHeight="1" thickBot="1">
      <c r="A144" s="1495" t="s">
        <v>0</v>
      </c>
      <c r="B144" s="1495" t="s">
        <v>29</v>
      </c>
      <c r="C144" s="1612" t="s">
        <v>427</v>
      </c>
      <c r="D144" s="1612"/>
      <c r="E144" s="1613"/>
      <c r="F144" s="1614" t="s">
        <v>384</v>
      </c>
      <c r="G144" s="1615"/>
      <c r="H144" s="1615"/>
      <c r="I144" s="1616"/>
    </row>
    <row r="145" spans="1:10">
      <c r="A145" s="1610"/>
      <c r="B145" s="1610"/>
      <c r="C145" s="1620" t="s">
        <v>429</v>
      </c>
      <c r="D145" s="1621"/>
      <c r="E145" s="1622"/>
      <c r="F145" s="1617"/>
      <c r="G145" s="1618"/>
      <c r="H145" s="1618"/>
      <c r="I145" s="1619"/>
    </row>
    <row r="146" spans="1:10" ht="43.5" thickBot="1">
      <c r="A146" s="1611"/>
      <c r="B146" s="1611"/>
      <c r="C146" s="1008" t="s">
        <v>424</v>
      </c>
      <c r="D146" s="1009" t="s">
        <v>428</v>
      </c>
      <c r="E146" s="1010" t="s">
        <v>431</v>
      </c>
      <c r="F146" s="1011" t="s">
        <v>380</v>
      </c>
      <c r="G146" s="1012" t="s">
        <v>381</v>
      </c>
      <c r="H146" s="1012" t="s">
        <v>382</v>
      </c>
      <c r="I146" s="1013" t="s">
        <v>383</v>
      </c>
    </row>
    <row r="147" spans="1:10" ht="15" customHeight="1" thickBot="1">
      <c r="A147" s="541">
        <v>1</v>
      </c>
      <c r="B147" s="541">
        <v>2</v>
      </c>
      <c r="C147" s="1014">
        <v>3</v>
      </c>
      <c r="D147" s="1015">
        <v>4</v>
      </c>
      <c r="E147" s="1016" t="s">
        <v>659</v>
      </c>
      <c r="F147" s="1014">
        <v>6</v>
      </c>
      <c r="G147" s="1017">
        <v>7</v>
      </c>
      <c r="H147" s="1017">
        <v>8</v>
      </c>
      <c r="I147" s="1016">
        <v>9</v>
      </c>
    </row>
    <row r="148" spans="1:10" ht="15" customHeight="1" thickBot="1">
      <c r="A148" s="1489" t="s">
        <v>885</v>
      </c>
      <c r="B148" s="1490"/>
      <c r="C148" s="1490"/>
      <c r="D148" s="1490"/>
      <c r="E148" s="1490"/>
      <c r="F148" s="1490"/>
      <c r="G148" s="1490"/>
      <c r="H148" s="1490"/>
      <c r="I148" s="1491"/>
    </row>
    <row r="149" spans="1:10">
      <c r="A149" s="516">
        <v>1</v>
      </c>
      <c r="B149" s="550" t="s">
        <v>375</v>
      </c>
      <c r="C149" s="1018">
        <v>3136.2449999999999</v>
      </c>
      <c r="D149" s="1019">
        <v>0</v>
      </c>
      <c r="E149" s="1020">
        <f>C149+D149</f>
        <v>3136.2449999999999</v>
      </c>
      <c r="F149" s="1021">
        <v>0</v>
      </c>
      <c r="G149" s="1022">
        <v>3136.2449999999999</v>
      </c>
      <c r="H149" s="1022">
        <v>0</v>
      </c>
      <c r="I149" s="1023">
        <v>0</v>
      </c>
      <c r="J149" s="1024"/>
    </row>
    <row r="150" spans="1:10">
      <c r="A150" s="311">
        <v>2</v>
      </c>
      <c r="B150" s="551" t="s">
        <v>376</v>
      </c>
      <c r="C150" s="876">
        <v>30.384</v>
      </c>
      <c r="D150" s="1025">
        <v>0</v>
      </c>
      <c r="E150" s="1026">
        <f t="shared" ref="E150:E156" si="23">C150+D150</f>
        <v>30.384</v>
      </c>
      <c r="F150" s="870">
        <v>30.384</v>
      </c>
      <c r="G150" s="1027">
        <v>0</v>
      </c>
      <c r="H150" s="1027">
        <v>0</v>
      </c>
      <c r="I150" s="871">
        <v>0</v>
      </c>
      <c r="J150" s="1024"/>
    </row>
    <row r="151" spans="1:10">
      <c r="A151" s="311">
        <v>3</v>
      </c>
      <c r="B151" s="289" t="s">
        <v>648</v>
      </c>
      <c r="C151" s="876">
        <v>101404.70271499999</v>
      </c>
      <c r="D151" s="1025">
        <v>0</v>
      </c>
      <c r="E151" s="1026">
        <f t="shared" si="23"/>
        <v>101404.70271499999</v>
      </c>
      <c r="F151" s="870">
        <v>59853.271999999997</v>
      </c>
      <c r="G151" s="1027">
        <v>24427.753000000001</v>
      </c>
      <c r="H151" s="1027">
        <v>17123.677715000002</v>
      </c>
      <c r="I151" s="871">
        <v>0</v>
      </c>
      <c r="J151" s="1024"/>
    </row>
    <row r="152" spans="1:10">
      <c r="A152" s="311">
        <v>4</v>
      </c>
      <c r="B152" s="551" t="s">
        <v>377</v>
      </c>
      <c r="C152" s="876">
        <v>0</v>
      </c>
      <c r="D152" s="1025">
        <v>0</v>
      </c>
      <c r="E152" s="1026">
        <f t="shared" si="23"/>
        <v>0</v>
      </c>
      <c r="F152" s="870">
        <v>0</v>
      </c>
      <c r="G152" s="1027">
        <v>0</v>
      </c>
      <c r="H152" s="1027">
        <v>0</v>
      </c>
      <c r="I152" s="871">
        <v>0</v>
      </c>
      <c r="J152" s="1024"/>
    </row>
    <row r="153" spans="1:10" ht="28.5">
      <c r="A153" s="311">
        <v>5</v>
      </c>
      <c r="B153" s="552" t="s">
        <v>660</v>
      </c>
      <c r="C153" s="876">
        <v>0</v>
      </c>
      <c r="D153" s="1025">
        <v>0</v>
      </c>
      <c r="E153" s="1026">
        <f t="shared" si="23"/>
        <v>0</v>
      </c>
      <c r="F153" s="870">
        <v>0</v>
      </c>
      <c r="G153" s="1027">
        <v>0</v>
      </c>
      <c r="H153" s="1027">
        <v>0</v>
      </c>
      <c r="I153" s="871">
        <v>0</v>
      </c>
      <c r="J153" s="1024"/>
    </row>
    <row r="154" spans="1:10">
      <c r="A154" s="311">
        <v>6</v>
      </c>
      <c r="B154" s="469" t="s">
        <v>378</v>
      </c>
      <c r="C154" s="876">
        <v>18293.982199999999</v>
      </c>
      <c r="D154" s="1025">
        <v>0</v>
      </c>
      <c r="E154" s="1026">
        <f t="shared" si="23"/>
        <v>18293.982199999999</v>
      </c>
      <c r="F154" s="870">
        <v>18293.982199999999</v>
      </c>
      <c r="G154" s="1027">
        <v>0</v>
      </c>
      <c r="H154" s="1027">
        <v>0</v>
      </c>
      <c r="I154" s="871">
        <v>0</v>
      </c>
      <c r="J154" s="1024"/>
    </row>
    <row r="155" spans="1:10">
      <c r="A155" s="311">
        <v>7</v>
      </c>
      <c r="B155" s="553" t="s">
        <v>661</v>
      </c>
      <c r="C155" s="876">
        <v>29057.006000000001</v>
      </c>
      <c r="D155" s="1025">
        <v>0</v>
      </c>
      <c r="E155" s="1026">
        <f t="shared" si="23"/>
        <v>29057.006000000001</v>
      </c>
      <c r="F155" s="870">
        <v>8406.0460000000003</v>
      </c>
      <c r="G155" s="1028">
        <v>20650.96</v>
      </c>
      <c r="H155" s="1027">
        <v>0</v>
      </c>
      <c r="I155" s="871">
        <v>0</v>
      </c>
      <c r="J155" s="1024"/>
    </row>
    <row r="156" spans="1:10">
      <c r="A156" s="311">
        <v>8</v>
      </c>
      <c r="B156" s="469" t="s">
        <v>379</v>
      </c>
      <c r="C156" s="876">
        <v>17459.575000000001</v>
      </c>
      <c r="D156" s="1025">
        <v>0</v>
      </c>
      <c r="E156" s="1026">
        <f t="shared" si="23"/>
        <v>17459.575000000001</v>
      </c>
      <c r="F156" s="870">
        <v>17459.575000000001</v>
      </c>
      <c r="G156" s="1027">
        <v>0</v>
      </c>
      <c r="H156" s="1027">
        <v>0</v>
      </c>
      <c r="I156" s="871">
        <v>0</v>
      </c>
      <c r="J156" s="1024"/>
    </row>
    <row r="157" spans="1:10" ht="28.5">
      <c r="A157" s="311">
        <v>9</v>
      </c>
      <c r="B157" s="554" t="s">
        <v>665</v>
      </c>
      <c r="C157" s="876">
        <v>73.305999999999997</v>
      </c>
      <c r="D157" s="1025">
        <v>0</v>
      </c>
      <c r="E157" s="1026"/>
      <c r="F157" s="870">
        <v>73.305999999999997</v>
      </c>
      <c r="G157" s="1027">
        <v>0</v>
      </c>
      <c r="H157" s="1027">
        <v>0</v>
      </c>
      <c r="I157" s="871">
        <v>0</v>
      </c>
    </row>
    <row r="158" spans="1:10" ht="29.25" thickBot="1">
      <c r="A158" s="311">
        <v>10</v>
      </c>
      <c r="B158" s="289" t="s">
        <v>666</v>
      </c>
      <c r="C158" s="1029">
        <v>14860.532999999999</v>
      </c>
      <c r="D158" s="1030">
        <v>0</v>
      </c>
      <c r="E158" s="1031"/>
      <c r="F158" s="881">
        <v>9181.8590000000004</v>
      </c>
      <c r="G158" s="1032">
        <v>5678.674</v>
      </c>
      <c r="H158" s="1032">
        <v>0</v>
      </c>
      <c r="I158" s="882">
        <v>0</v>
      </c>
    </row>
    <row r="159" spans="1:10" ht="15" thickBot="1">
      <c r="A159" s="434">
        <v>11</v>
      </c>
      <c r="B159" s="515" t="s">
        <v>626</v>
      </c>
      <c r="C159" s="1033">
        <f t="shared" ref="C159:I159" si="24">SUM(C149:C158)</f>
        <v>184315.73391500002</v>
      </c>
      <c r="D159" s="1034">
        <f t="shared" si="24"/>
        <v>0</v>
      </c>
      <c r="E159" s="1035">
        <f t="shared" si="24"/>
        <v>169381.89491500001</v>
      </c>
      <c r="F159" s="1033">
        <f t="shared" si="24"/>
        <v>113298.42419999998</v>
      </c>
      <c r="G159" s="1034">
        <f t="shared" si="24"/>
        <v>53893.631999999998</v>
      </c>
      <c r="H159" s="1034">
        <f t="shared" si="24"/>
        <v>17123.677715000002</v>
      </c>
      <c r="I159" s="1035">
        <f t="shared" si="24"/>
        <v>0</v>
      </c>
    </row>
    <row r="160" spans="1:10" ht="15" customHeight="1" thickBot="1">
      <c r="A160" s="1489" t="s">
        <v>638</v>
      </c>
      <c r="B160" s="1490"/>
      <c r="C160" s="1490"/>
      <c r="D160" s="1490"/>
      <c r="E160" s="1490"/>
      <c r="F160" s="1490"/>
      <c r="G160" s="1490"/>
      <c r="H160" s="1490"/>
      <c r="I160" s="1491"/>
    </row>
    <row r="161" spans="1:10">
      <c r="A161" s="311">
        <v>12</v>
      </c>
      <c r="B161" s="517" t="s">
        <v>483</v>
      </c>
      <c r="C161" s="1018">
        <v>249382.24001339995</v>
      </c>
      <c r="D161" s="1019">
        <v>6383.8190000000004</v>
      </c>
      <c r="E161" s="1020">
        <f t="shared" ref="E161:E162" si="25">C161+D161</f>
        <v>255766.05901339994</v>
      </c>
      <c r="F161" s="1021">
        <v>58024.048970000003</v>
      </c>
      <c r="G161" s="1022">
        <v>51083.772033399997</v>
      </c>
      <c r="H161" s="1022">
        <v>97176.783510000008</v>
      </c>
      <c r="I161" s="1023">
        <v>49481.4545</v>
      </c>
    </row>
    <row r="162" spans="1:10" ht="15" thickBot="1">
      <c r="A162" s="311">
        <v>13</v>
      </c>
      <c r="B162" s="121" t="s">
        <v>484</v>
      </c>
      <c r="C162" s="876">
        <v>146195.72168499997</v>
      </c>
      <c r="D162" s="1025">
        <v>0</v>
      </c>
      <c r="E162" s="1026">
        <f t="shared" si="25"/>
        <v>146195.72168499997</v>
      </c>
      <c r="F162" s="870">
        <v>76951.56323</v>
      </c>
      <c r="G162" s="1027">
        <v>46942.197500000002</v>
      </c>
      <c r="H162" s="1027">
        <v>22301.960954999999</v>
      </c>
      <c r="I162" s="871">
        <v>0</v>
      </c>
    </row>
    <row r="163" spans="1:10" ht="15" thickBot="1">
      <c r="A163" s="434">
        <v>14</v>
      </c>
      <c r="B163" s="515" t="s">
        <v>627</v>
      </c>
      <c r="C163" s="1036">
        <f t="shared" ref="C163:I163" si="26">C161+C162</f>
        <v>395577.96169839991</v>
      </c>
      <c r="D163" s="1036">
        <f t="shared" si="26"/>
        <v>6383.8190000000004</v>
      </c>
      <c r="E163" s="1036">
        <f t="shared" si="26"/>
        <v>401961.78069839987</v>
      </c>
      <c r="F163" s="1036">
        <f t="shared" si="26"/>
        <v>134975.6122</v>
      </c>
      <c r="G163" s="1036">
        <f t="shared" si="26"/>
        <v>98025.969533399999</v>
      </c>
      <c r="H163" s="1036">
        <f t="shared" si="26"/>
        <v>119478.74446500001</v>
      </c>
      <c r="I163" s="1037">
        <f t="shared" si="26"/>
        <v>49481.4545</v>
      </c>
    </row>
    <row r="166" spans="1:10" ht="15" thickBot="1">
      <c r="H166" s="960" t="s">
        <v>1</v>
      </c>
    </row>
    <row r="167" spans="1:10" ht="15" customHeight="1" thickBot="1">
      <c r="A167" s="1495" t="s">
        <v>0</v>
      </c>
      <c r="B167" s="1495" t="s">
        <v>29</v>
      </c>
      <c r="C167" s="1612" t="s">
        <v>427</v>
      </c>
      <c r="D167" s="1612"/>
      <c r="E167" s="1613"/>
      <c r="F167" s="1614" t="s">
        <v>384</v>
      </c>
      <c r="G167" s="1615"/>
      <c r="H167" s="1615"/>
      <c r="I167" s="1616"/>
    </row>
    <row r="168" spans="1:10">
      <c r="A168" s="1610"/>
      <c r="B168" s="1610"/>
      <c r="C168" s="1620" t="s">
        <v>429</v>
      </c>
      <c r="D168" s="1621"/>
      <c r="E168" s="1622"/>
      <c r="F168" s="1617"/>
      <c r="G168" s="1618"/>
      <c r="H168" s="1618"/>
      <c r="I168" s="1619"/>
    </row>
    <row r="169" spans="1:10" ht="43.5" thickBot="1">
      <c r="A169" s="1611"/>
      <c r="B169" s="1611"/>
      <c r="C169" s="1008" t="s">
        <v>424</v>
      </c>
      <c r="D169" s="1009" t="s">
        <v>428</v>
      </c>
      <c r="E169" s="1010" t="s">
        <v>431</v>
      </c>
      <c r="F169" s="1011" t="s">
        <v>380</v>
      </c>
      <c r="G169" s="1012" t="s">
        <v>381</v>
      </c>
      <c r="H169" s="1012" t="s">
        <v>382</v>
      </c>
      <c r="I169" s="1013" t="s">
        <v>383</v>
      </c>
    </row>
    <row r="170" spans="1:10" ht="15" customHeight="1" thickBot="1">
      <c r="A170" s="541">
        <v>1</v>
      </c>
      <c r="B170" s="541">
        <v>2</v>
      </c>
      <c r="C170" s="1014">
        <v>3</v>
      </c>
      <c r="D170" s="1015">
        <v>4</v>
      </c>
      <c r="E170" s="1016" t="s">
        <v>659</v>
      </c>
      <c r="F170" s="1014">
        <v>6</v>
      </c>
      <c r="G170" s="1017">
        <v>7</v>
      </c>
      <c r="H170" s="1017">
        <v>8</v>
      </c>
      <c r="I170" s="1016">
        <v>9</v>
      </c>
    </row>
    <row r="171" spans="1:10" ht="15" customHeight="1" thickBot="1">
      <c r="A171" s="1489" t="s">
        <v>886</v>
      </c>
      <c r="B171" s="1490"/>
      <c r="C171" s="1490"/>
      <c r="D171" s="1490"/>
      <c r="E171" s="1490"/>
      <c r="F171" s="1490"/>
      <c r="G171" s="1490"/>
      <c r="H171" s="1490"/>
      <c r="I171" s="1491"/>
    </row>
    <row r="172" spans="1:10">
      <c r="A172" s="516">
        <v>1</v>
      </c>
      <c r="B172" s="550" t="s">
        <v>375</v>
      </c>
      <c r="C172" s="1018">
        <v>0</v>
      </c>
      <c r="D172" s="1019">
        <v>0</v>
      </c>
      <c r="E172" s="1020">
        <f>C172+D172</f>
        <v>0</v>
      </c>
      <c r="F172" s="1021">
        <v>0</v>
      </c>
      <c r="G172" s="1022">
        <v>0</v>
      </c>
      <c r="H172" s="1022">
        <v>0</v>
      </c>
      <c r="I172" s="1023">
        <v>0</v>
      </c>
      <c r="J172" s="1024"/>
    </row>
    <row r="173" spans="1:10">
      <c r="A173" s="311">
        <v>2</v>
      </c>
      <c r="B173" s="551" t="s">
        <v>376</v>
      </c>
      <c r="C173" s="876">
        <v>0</v>
      </c>
      <c r="D173" s="1025">
        <v>0</v>
      </c>
      <c r="E173" s="1026">
        <f t="shared" ref="E173:E179" si="27">C173+D173</f>
        <v>0</v>
      </c>
      <c r="F173" s="870">
        <v>0</v>
      </c>
      <c r="G173" s="1027">
        <v>0</v>
      </c>
      <c r="H173" s="1027">
        <v>0</v>
      </c>
      <c r="I173" s="871">
        <v>0</v>
      </c>
      <c r="J173" s="1024"/>
    </row>
    <row r="174" spans="1:10">
      <c r="A174" s="311">
        <v>3</v>
      </c>
      <c r="B174" s="289" t="s">
        <v>648</v>
      </c>
      <c r="C174" s="876">
        <v>18972.977999999999</v>
      </c>
      <c r="D174" s="1025">
        <v>1726.6869999999999</v>
      </c>
      <c r="E174" s="1026">
        <f t="shared" si="27"/>
        <v>20699.665000000001</v>
      </c>
      <c r="F174" s="870">
        <v>20699.665000000001</v>
      </c>
      <c r="G174" s="1027">
        <v>0</v>
      </c>
      <c r="H174" s="1027">
        <v>0</v>
      </c>
      <c r="I174" s="871">
        <v>0</v>
      </c>
      <c r="J174" s="1024"/>
    </row>
    <row r="175" spans="1:10">
      <c r="A175" s="311">
        <v>4</v>
      </c>
      <c r="B175" s="551" t="s">
        <v>377</v>
      </c>
      <c r="C175" s="876">
        <v>6248.1379800000004</v>
      </c>
      <c r="D175" s="1025">
        <v>0</v>
      </c>
      <c r="E175" s="1026">
        <f t="shared" si="27"/>
        <v>6248.1379800000004</v>
      </c>
      <c r="F175" s="870">
        <v>0</v>
      </c>
      <c r="G175" s="1027">
        <v>6248.1379800000004</v>
      </c>
      <c r="H175" s="1027">
        <v>0</v>
      </c>
      <c r="I175" s="871">
        <v>0</v>
      </c>
      <c r="J175" s="1024"/>
    </row>
    <row r="176" spans="1:10" ht="28.5">
      <c r="A176" s="311">
        <v>5</v>
      </c>
      <c r="B176" s="552" t="s">
        <v>660</v>
      </c>
      <c r="C176" s="876">
        <v>0</v>
      </c>
      <c r="D176" s="1025">
        <v>0</v>
      </c>
      <c r="E176" s="1026">
        <f t="shared" si="27"/>
        <v>0</v>
      </c>
      <c r="F176" s="870">
        <v>0</v>
      </c>
      <c r="G176" s="1027">
        <v>0</v>
      </c>
      <c r="H176" s="1027">
        <v>0</v>
      </c>
      <c r="I176" s="871">
        <v>0</v>
      </c>
      <c r="J176" s="1024"/>
    </row>
    <row r="177" spans="1:10">
      <c r="A177" s="311">
        <v>6</v>
      </c>
      <c r="B177" s="469" t="s">
        <v>378</v>
      </c>
      <c r="C177" s="876">
        <v>0</v>
      </c>
      <c r="D177" s="1025">
        <v>0</v>
      </c>
      <c r="E177" s="1026">
        <f t="shared" si="27"/>
        <v>0</v>
      </c>
      <c r="F177" s="870">
        <v>0</v>
      </c>
      <c r="G177" s="1027">
        <v>0</v>
      </c>
      <c r="H177" s="1027">
        <v>0</v>
      </c>
      <c r="I177" s="871">
        <v>0</v>
      </c>
      <c r="J177" s="1024"/>
    </row>
    <row r="178" spans="1:10">
      <c r="A178" s="311">
        <v>7</v>
      </c>
      <c r="B178" s="553" t="s">
        <v>661</v>
      </c>
      <c r="C178" s="876">
        <v>37601.427000000003</v>
      </c>
      <c r="D178" s="1025">
        <v>4251.7449999999999</v>
      </c>
      <c r="E178" s="1026">
        <f t="shared" si="27"/>
        <v>41853.172000000006</v>
      </c>
      <c r="F178" s="870">
        <v>7664.5339999999997</v>
      </c>
      <c r="G178" s="1028">
        <v>21607.02</v>
      </c>
      <c r="H178" s="1027">
        <v>12581.618</v>
      </c>
      <c r="I178" s="871">
        <v>0</v>
      </c>
      <c r="J178" s="1024"/>
    </row>
    <row r="179" spans="1:10">
      <c r="A179" s="311">
        <v>8</v>
      </c>
      <c r="B179" s="469" t="s">
        <v>379</v>
      </c>
      <c r="C179" s="876">
        <v>39582.175870000006</v>
      </c>
      <c r="D179" s="1025">
        <v>0</v>
      </c>
      <c r="E179" s="1026">
        <f t="shared" si="27"/>
        <v>39582.175870000006</v>
      </c>
      <c r="F179" s="870">
        <v>21662.236000000001</v>
      </c>
      <c r="G179" s="1027">
        <v>17919.939870000002</v>
      </c>
      <c r="H179" s="1027">
        <v>0</v>
      </c>
      <c r="I179" s="871">
        <v>0</v>
      </c>
      <c r="J179" s="1024"/>
    </row>
    <row r="180" spans="1:10" ht="28.5">
      <c r="A180" s="311">
        <v>9</v>
      </c>
      <c r="B180" s="554" t="s">
        <v>665</v>
      </c>
      <c r="C180" s="876">
        <v>21163.182000000001</v>
      </c>
      <c r="D180" s="1025">
        <v>0</v>
      </c>
      <c r="E180" s="1026"/>
      <c r="F180" s="870">
        <v>806.16899999999998</v>
      </c>
      <c r="G180" s="1027">
        <v>20357.012999999999</v>
      </c>
      <c r="H180" s="1027">
        <v>0</v>
      </c>
      <c r="I180" s="871">
        <v>0</v>
      </c>
    </row>
    <row r="181" spans="1:10" ht="29.25" thickBot="1">
      <c r="A181" s="311">
        <v>10</v>
      </c>
      <c r="B181" s="289" t="s">
        <v>666</v>
      </c>
      <c r="C181" s="1029">
        <v>23889.307000000001</v>
      </c>
      <c r="D181" s="1030">
        <v>0</v>
      </c>
      <c r="E181" s="1031"/>
      <c r="F181" s="881">
        <v>18965.644</v>
      </c>
      <c r="G181" s="1032">
        <v>4923.6629999999996</v>
      </c>
      <c r="H181" s="1032">
        <v>0</v>
      </c>
      <c r="I181" s="882">
        <v>0</v>
      </c>
    </row>
    <row r="182" spans="1:10" ht="15" thickBot="1">
      <c r="A182" s="434">
        <v>11</v>
      </c>
      <c r="B182" s="515" t="s">
        <v>626</v>
      </c>
      <c r="C182" s="1033">
        <f t="shared" ref="C182:I182" si="28">SUM(C172:C181)</f>
        <v>147457.20785000001</v>
      </c>
      <c r="D182" s="1034">
        <f t="shared" si="28"/>
        <v>5978.4319999999998</v>
      </c>
      <c r="E182" s="1035">
        <f t="shared" si="28"/>
        <v>108383.15085000001</v>
      </c>
      <c r="F182" s="1033">
        <f t="shared" si="28"/>
        <v>69798.247999999992</v>
      </c>
      <c r="G182" s="1034">
        <f t="shared" si="28"/>
        <v>71055.773849999998</v>
      </c>
      <c r="H182" s="1034">
        <f t="shared" si="28"/>
        <v>12581.618</v>
      </c>
      <c r="I182" s="1035">
        <f t="shared" si="28"/>
        <v>0</v>
      </c>
    </row>
    <row r="183" spans="1:10" ht="15" customHeight="1" thickBot="1">
      <c r="A183" s="1489" t="s">
        <v>638</v>
      </c>
      <c r="B183" s="1490"/>
      <c r="C183" s="1490"/>
      <c r="D183" s="1490"/>
      <c r="E183" s="1490"/>
      <c r="F183" s="1490"/>
      <c r="G183" s="1490"/>
      <c r="H183" s="1490"/>
      <c r="I183" s="1491"/>
    </row>
    <row r="184" spans="1:10">
      <c r="A184" s="311">
        <v>12</v>
      </c>
      <c r="B184" s="517" t="s">
        <v>483</v>
      </c>
      <c r="C184" s="1018">
        <v>116947.06508</v>
      </c>
      <c r="D184" s="1019">
        <v>6323.3980000000001</v>
      </c>
      <c r="E184" s="1020">
        <f t="shared" ref="E184:E185" si="29">C184+D184</f>
        <v>123270.46308</v>
      </c>
      <c r="F184" s="1021">
        <v>33146.044999999998</v>
      </c>
      <c r="G184" s="1022">
        <v>25210.594870000001</v>
      </c>
      <c r="H184" s="1022">
        <v>35816.067999999999</v>
      </c>
      <c r="I184" s="1023">
        <v>29097.755209999999</v>
      </c>
    </row>
    <row r="185" spans="1:10" ht="15" thickBot="1">
      <c r="A185" s="311">
        <v>13</v>
      </c>
      <c r="B185" s="121" t="s">
        <v>484</v>
      </c>
      <c r="C185" s="876">
        <v>92974.465769999995</v>
      </c>
      <c r="D185" s="1025">
        <v>1726.6869999999999</v>
      </c>
      <c r="E185" s="1026">
        <f t="shared" si="29"/>
        <v>94701.152770000001</v>
      </c>
      <c r="F185" s="870">
        <v>24154.123</v>
      </c>
      <c r="G185" s="1027">
        <v>48212.170980000003</v>
      </c>
      <c r="H185" s="1027">
        <v>21476.302</v>
      </c>
      <c r="I185" s="871">
        <v>858.55679000000009</v>
      </c>
    </row>
    <row r="186" spans="1:10" ht="15" thickBot="1">
      <c r="A186" s="434">
        <v>14</v>
      </c>
      <c r="B186" s="515" t="s">
        <v>627</v>
      </c>
      <c r="C186" s="1036">
        <f t="shared" ref="C186:I186" si="30">C184+C185</f>
        <v>209921.53084999998</v>
      </c>
      <c r="D186" s="1036">
        <f t="shared" si="30"/>
        <v>8050.085</v>
      </c>
      <c r="E186" s="1036">
        <f t="shared" si="30"/>
        <v>217971.61585</v>
      </c>
      <c r="F186" s="1036">
        <f t="shared" si="30"/>
        <v>57300.167999999998</v>
      </c>
      <c r="G186" s="1036">
        <f t="shared" si="30"/>
        <v>73422.765849999996</v>
      </c>
      <c r="H186" s="1036">
        <f t="shared" si="30"/>
        <v>57292.369999999995</v>
      </c>
      <c r="I186" s="1037">
        <f t="shared" si="30"/>
        <v>29956.311999999998</v>
      </c>
    </row>
  </sheetData>
  <mergeCells count="57">
    <mergeCell ref="C1:D1"/>
    <mergeCell ref="A6:A8"/>
    <mergeCell ref="B6:B8"/>
    <mergeCell ref="C6:E6"/>
    <mergeCell ref="F6:I7"/>
    <mergeCell ref="C7:E7"/>
    <mergeCell ref="A10:I10"/>
    <mergeCell ref="A22:I22"/>
    <mergeCell ref="A29:A31"/>
    <mergeCell ref="B29:B31"/>
    <mergeCell ref="C29:E29"/>
    <mergeCell ref="F29:I30"/>
    <mergeCell ref="C30:E30"/>
    <mergeCell ref="A33:I33"/>
    <mergeCell ref="A45:I45"/>
    <mergeCell ref="A52:A54"/>
    <mergeCell ref="B52:B54"/>
    <mergeCell ref="C52:E52"/>
    <mergeCell ref="F52:I53"/>
    <mergeCell ref="C53:E53"/>
    <mergeCell ref="A56:I56"/>
    <mergeCell ref="A68:I68"/>
    <mergeCell ref="A75:A77"/>
    <mergeCell ref="B75:B77"/>
    <mergeCell ref="C75:E75"/>
    <mergeCell ref="F75:I76"/>
    <mergeCell ref="C76:E76"/>
    <mergeCell ref="A79:I79"/>
    <mergeCell ref="A91:I91"/>
    <mergeCell ref="A98:A100"/>
    <mergeCell ref="B98:B100"/>
    <mergeCell ref="C98:E98"/>
    <mergeCell ref="F98:I99"/>
    <mergeCell ref="C99:E99"/>
    <mergeCell ref="A102:I102"/>
    <mergeCell ref="A114:I114"/>
    <mergeCell ref="A121:A123"/>
    <mergeCell ref="B121:B123"/>
    <mergeCell ref="C121:E121"/>
    <mergeCell ref="F121:I122"/>
    <mergeCell ref="C122:E122"/>
    <mergeCell ref="A125:I125"/>
    <mergeCell ref="A137:I137"/>
    <mergeCell ref="A144:A146"/>
    <mergeCell ref="B144:B146"/>
    <mergeCell ref="C144:E144"/>
    <mergeCell ref="F144:I145"/>
    <mergeCell ref="C145:E145"/>
    <mergeCell ref="A171:I171"/>
    <mergeCell ref="A183:I183"/>
    <mergeCell ref="A148:I148"/>
    <mergeCell ref="A160:I160"/>
    <mergeCell ref="A167:A169"/>
    <mergeCell ref="B167:B169"/>
    <mergeCell ref="C167:E167"/>
    <mergeCell ref="F167:I168"/>
    <mergeCell ref="C168:E168"/>
  </mergeCells>
  <pageMargins left="0.23622047244094491" right="0.23622047244094491" top="0.74803149606299213" bottom="0.74803149606299213" header="0.31496062992125984" footer="0.31496062992125984"/>
  <pageSetup paperSize="9" scale="59" orientation="landscape"/>
  <headerFooter>
    <oddHeader>&amp;L&amp;"Tahoma,Bold"Уни Банка АД Скопје&amp;R&amp;"Tahoma,Bold"Образец КПФТ</oddHeader>
  </headerFooter>
  <rowBreaks count="2" manualBreakCount="2">
    <brk id="48" max="16383" man="1"/>
    <brk id="142"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0"/>
  <sheetViews>
    <sheetView zoomScaleNormal="100" zoomScaleSheetLayoutView="80" workbookViewId="0"/>
  </sheetViews>
  <sheetFormatPr defaultColWidth="9.140625" defaultRowHeight="15"/>
  <cols>
    <col min="1" max="1" width="6.5703125" style="1254" customWidth="1"/>
    <col min="2" max="2" width="10" style="1254" customWidth="1"/>
    <col min="3" max="3" width="49" style="1254" customWidth="1"/>
    <col min="4" max="4" width="99" style="1254" customWidth="1"/>
    <col min="5" max="16384" width="9.140625" style="1254"/>
  </cols>
  <sheetData>
    <row r="2" spans="2:4">
      <c r="B2" s="1252" t="s">
        <v>988</v>
      </c>
      <c r="C2" s="1253"/>
      <c r="D2" s="1253"/>
    </row>
    <row r="3" spans="2:4">
      <c r="B3" s="1253"/>
      <c r="C3" s="1253"/>
      <c r="D3" s="1255"/>
    </row>
    <row r="4" spans="2:4" ht="28.5">
      <c r="B4" s="1256"/>
      <c r="C4" s="1257" t="s">
        <v>434</v>
      </c>
      <c r="D4" s="1257" t="s">
        <v>29</v>
      </c>
    </row>
    <row r="5" spans="2:4" s="1261" customFormat="1" ht="192.6" customHeight="1">
      <c r="B5" s="1258">
        <v>1</v>
      </c>
      <c r="C5" s="1259" t="s">
        <v>494</v>
      </c>
      <c r="D5" s="1260" t="s">
        <v>989</v>
      </c>
    </row>
    <row r="6" spans="2:4" s="1261" customFormat="1" ht="148.15" customHeight="1">
      <c r="B6" s="1258">
        <v>2</v>
      </c>
      <c r="C6" s="1259" t="s">
        <v>363</v>
      </c>
      <c r="D6" s="1260" t="s">
        <v>990</v>
      </c>
    </row>
    <row r="7" spans="2:4" s="1261" customFormat="1" ht="132.6" customHeight="1">
      <c r="B7" s="1258">
        <v>3</v>
      </c>
      <c r="C7" s="1259" t="s">
        <v>364</v>
      </c>
      <c r="D7" s="1260" t="s">
        <v>991</v>
      </c>
    </row>
    <row r="8" spans="2:4" s="1261" customFormat="1" ht="211.9" customHeight="1">
      <c r="B8" s="1258">
        <v>4</v>
      </c>
      <c r="C8" s="1259" t="s">
        <v>340</v>
      </c>
      <c r="D8" s="1262" t="s">
        <v>992</v>
      </c>
    </row>
    <row r="9" spans="2:4" s="1261" customFormat="1" ht="81.599999999999994" customHeight="1">
      <c r="B9" s="1258">
        <v>5</v>
      </c>
      <c r="C9" s="1259" t="s">
        <v>495</v>
      </c>
      <c r="D9" s="1260" t="s">
        <v>993</v>
      </c>
    </row>
    <row r="10" spans="2:4" s="1261" customFormat="1" ht="119.45" customHeight="1">
      <c r="B10" s="1258">
        <v>6</v>
      </c>
      <c r="C10" s="1259" t="s">
        <v>342</v>
      </c>
      <c r="D10" s="1260" t="s">
        <v>994</v>
      </c>
    </row>
  </sheetData>
  <pageMargins left="0.70866141732283472" right="0.70866141732283472" top="0.74803149606299213" bottom="0.74803149606299213" header="0.31496062992125984" footer="0.31496062992125984"/>
  <pageSetup paperSize="9" scale="45" fitToHeight="2" orientation="landscape"/>
  <headerFooter>
    <oddHeader>&amp;L&amp;"Tahoma,Bold"УНИ Банка АД Скопје&amp;R&amp;"Tahoma,Bold"Образец ЛРК</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13"/>
  <sheetViews>
    <sheetView zoomScaleNormal="100" zoomScaleSheetLayoutView="90" zoomScalePageLayoutView="90" workbookViewId="0">
      <selection activeCell="A9" sqref="A9"/>
    </sheetView>
  </sheetViews>
  <sheetFormatPr defaultColWidth="9.140625" defaultRowHeight="14.25"/>
  <cols>
    <col min="1" max="2" width="9.140625" style="1253"/>
    <col min="3" max="3" width="48.5703125" style="1253" customWidth="1"/>
    <col min="4" max="4" width="107.7109375" style="1253" customWidth="1"/>
    <col min="5" max="16384" width="9.140625" style="1253"/>
  </cols>
  <sheetData>
    <row r="3" spans="2:15">
      <c r="B3" s="1624" t="s">
        <v>1003</v>
      </c>
      <c r="C3" s="1625"/>
      <c r="D3" s="1625"/>
    </row>
    <row r="4" spans="2:15">
      <c r="B4" s="1273"/>
      <c r="C4" s="1274"/>
      <c r="D4" s="1274"/>
    </row>
    <row r="5" spans="2:15" ht="15" thickBot="1"/>
    <row r="6" spans="2:15" ht="29.25" thickBot="1">
      <c r="B6" s="1275" t="s">
        <v>0</v>
      </c>
      <c r="C6" s="1276" t="s">
        <v>365</v>
      </c>
      <c r="D6" s="1277" t="s">
        <v>29</v>
      </c>
    </row>
    <row r="7" spans="2:15" ht="15" thickBot="1">
      <c r="B7" s="1278">
        <v>1</v>
      </c>
      <c r="C7" s="1279">
        <v>2</v>
      </c>
      <c r="D7" s="1280">
        <v>3</v>
      </c>
    </row>
    <row r="8" spans="2:15" ht="121.9" customHeight="1" thickBot="1">
      <c r="B8" s="1281">
        <v>1</v>
      </c>
      <c r="C8" s="1282" t="s">
        <v>628</v>
      </c>
      <c r="D8" s="1282" t="s">
        <v>1004</v>
      </c>
    </row>
    <row r="9" spans="2:15" ht="69" customHeight="1" thickBot="1">
      <c r="B9" s="1281">
        <v>2</v>
      </c>
      <c r="C9" s="1282" t="s">
        <v>366</v>
      </c>
      <c r="D9" s="1283" t="s">
        <v>1005</v>
      </c>
    </row>
    <row r="10" spans="2:15" ht="238.15" customHeight="1" thickBot="1">
      <c r="B10" s="1284">
        <v>3</v>
      </c>
      <c r="C10" s="1282" t="s">
        <v>367</v>
      </c>
      <c r="D10" s="1283" t="s">
        <v>1006</v>
      </c>
      <c r="E10" s="1285"/>
      <c r="F10" s="1285"/>
      <c r="G10" s="1285"/>
      <c r="H10" s="1285"/>
      <c r="I10" s="1285"/>
      <c r="J10" s="1285"/>
      <c r="K10" s="1285"/>
      <c r="L10" s="1285"/>
      <c r="M10" s="1285"/>
      <c r="N10" s="1285"/>
      <c r="O10" s="1285"/>
    </row>
    <row r="11" spans="2:15" ht="69.599999999999994" customHeight="1" thickBot="1">
      <c r="B11" s="1281">
        <v>4</v>
      </c>
      <c r="C11" s="1282" t="s">
        <v>368</v>
      </c>
      <c r="D11" s="1283" t="s">
        <v>1007</v>
      </c>
    </row>
    <row r="12" spans="2:15" ht="100.5" thickBot="1">
      <c r="B12" s="1281">
        <v>5</v>
      </c>
      <c r="C12" s="1282" t="s">
        <v>496</v>
      </c>
      <c r="D12" s="1283" t="s">
        <v>1008</v>
      </c>
    </row>
    <row r="13" spans="2:15" ht="15" thickBot="1">
      <c r="B13" s="1281">
        <v>6</v>
      </c>
      <c r="C13" s="1282" t="s">
        <v>369</v>
      </c>
      <c r="D13" s="1282"/>
    </row>
  </sheetData>
  <mergeCells count="1">
    <mergeCell ref="B3:D3"/>
  </mergeCells>
  <pageMargins left="0.70866141732283472" right="0.70866141732283472" top="0.74803149606299213" bottom="0.74803149606299213" header="0.31496062992125984" footer="0.31496062992125984"/>
  <pageSetup paperSize="9" scale="55" orientation="landscape"/>
  <headerFooter>
    <oddHeader>&amp;L&amp;"Tahoma,Bold"УНИ Банка АД Скопје&amp;R&amp;"Tahoma,Bold"Образец  СПЛКВ</oddHeader>
    <oddFooter>&amp;C&amp;P</oddFooter>
  </headerFooter>
  <rowBreaks count="1" manualBreakCount="1">
    <brk id="13" max="3" man="1"/>
  </rowBreaks>
  <colBreaks count="1" manualBreakCount="1">
    <brk id="4"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topLeftCell="A4" zoomScaleNormal="100" workbookViewId="0">
      <pane xSplit="8" ySplit="8" topLeftCell="R12" activePane="bottomRight" state="frozen"/>
      <selection activeCell="A4" sqref="A4"/>
      <selection pane="topRight" activeCell="L4" sqref="L4"/>
      <selection pane="bottomLeft" activeCell="A12" sqref="A12"/>
      <selection pane="bottomRight" activeCell="W21" sqref="W21"/>
    </sheetView>
  </sheetViews>
  <sheetFormatPr defaultColWidth="9.140625" defaultRowHeight="14.25"/>
  <cols>
    <col min="1" max="1" width="6.42578125" style="1253" customWidth="1"/>
    <col min="2" max="2" width="8.42578125" style="1253" customWidth="1"/>
    <col min="3" max="3" width="64.42578125" style="1253" customWidth="1"/>
    <col min="4" max="4" width="14" style="1253" customWidth="1"/>
    <col min="5" max="5" width="14.140625" style="1253" customWidth="1"/>
    <col min="6" max="6" width="13.42578125" style="1253" customWidth="1"/>
    <col min="7" max="7" width="13" style="1253" customWidth="1"/>
    <col min="8" max="8" width="19.140625" style="1253" customWidth="1"/>
    <col min="9" max="16384" width="9.140625" style="1253"/>
  </cols>
  <sheetData>
    <row r="2" spans="1:8">
      <c r="B2" s="1632"/>
      <c r="C2" s="1632"/>
      <c r="D2" s="1632"/>
      <c r="E2" s="1632"/>
      <c r="F2" s="1632"/>
      <c r="G2" s="1632"/>
      <c r="H2" s="1632"/>
    </row>
    <row r="4" spans="1:8">
      <c r="B4" s="1252" t="s">
        <v>1009</v>
      </c>
    </row>
    <row r="5" spans="1:8" ht="15">
      <c r="A5" s="1286"/>
    </row>
    <row r="6" spans="1:8" ht="15">
      <c r="A6" s="1286"/>
      <c r="C6" s="1287"/>
      <c r="D6" s="1288"/>
      <c r="E6" s="1288"/>
      <c r="F6" s="1288"/>
      <c r="G6" s="1288"/>
    </row>
    <row r="7" spans="1:8" ht="15.75" thickBot="1">
      <c r="A7" s="1286"/>
      <c r="C7" s="1287"/>
      <c r="F7" s="1253" t="s">
        <v>1</v>
      </c>
    </row>
    <row r="8" spans="1:8" ht="15" customHeight="1">
      <c r="B8" s="1633" t="s">
        <v>0</v>
      </c>
      <c r="C8" s="1635" t="s">
        <v>3</v>
      </c>
      <c r="D8" s="1637" t="s">
        <v>4</v>
      </c>
      <c r="E8" s="1638"/>
      <c r="F8" s="1638"/>
      <c r="G8" s="1639"/>
      <c r="H8" s="1640" t="s">
        <v>442</v>
      </c>
    </row>
    <row r="9" spans="1:8" ht="15.75" customHeight="1" thickBot="1">
      <c r="B9" s="1634"/>
      <c r="C9" s="1636"/>
      <c r="D9" s="1289" t="s">
        <v>275</v>
      </c>
      <c r="E9" s="1290" t="s">
        <v>276</v>
      </c>
      <c r="F9" s="1290" t="s">
        <v>277</v>
      </c>
      <c r="G9" s="1291" t="s">
        <v>278</v>
      </c>
      <c r="H9" s="1641"/>
    </row>
    <row r="10" spans="1:8" ht="15.75" customHeight="1" thickBot="1">
      <c r="B10" s="1292">
        <v>1</v>
      </c>
      <c r="C10" s="1293">
        <v>2</v>
      </c>
      <c r="D10" s="1292">
        <v>3</v>
      </c>
      <c r="E10" s="1294">
        <v>4</v>
      </c>
      <c r="F10" s="1294">
        <v>5</v>
      </c>
      <c r="G10" s="1295">
        <v>6</v>
      </c>
      <c r="H10" s="1296" t="s">
        <v>444</v>
      </c>
    </row>
    <row r="11" spans="1:8" ht="15" customHeight="1" thickBot="1">
      <c r="B11" s="1642" t="s">
        <v>497</v>
      </c>
      <c r="C11" s="1643"/>
      <c r="D11" s="1297"/>
      <c r="E11" s="1298"/>
      <c r="F11" s="1298"/>
      <c r="G11" s="1299"/>
      <c r="H11" s="1300"/>
    </row>
    <row r="12" spans="1:8" ht="15" customHeight="1">
      <c r="B12" s="1301">
        <v>1</v>
      </c>
      <c r="C12" s="1302" t="s">
        <v>452</v>
      </c>
      <c r="D12" s="1303">
        <v>5254099.875</v>
      </c>
      <c r="E12" s="1304">
        <v>5065996.6893333336</v>
      </c>
      <c r="F12" s="1304">
        <v>5031074.0448333342</v>
      </c>
      <c r="G12" s="1305">
        <v>5327846.3781666672</v>
      </c>
      <c r="H12" s="1306">
        <v>5169754.2468333337</v>
      </c>
    </row>
    <row r="13" spans="1:8" ht="15" customHeight="1">
      <c r="B13" s="1307">
        <v>1.1000000000000001</v>
      </c>
      <c r="C13" s="1308" t="s">
        <v>435</v>
      </c>
      <c r="D13" s="1309">
        <v>335197.58333333331</v>
      </c>
      <c r="E13" s="1309">
        <v>335518.44266666664</v>
      </c>
      <c r="F13" s="1309">
        <v>334897.77600000001</v>
      </c>
      <c r="G13" s="1309">
        <v>339545.60933333333</v>
      </c>
      <c r="H13" s="1310">
        <v>336289.85283333331</v>
      </c>
    </row>
    <row r="14" spans="1:8" ht="15" customHeight="1">
      <c r="B14" s="1307">
        <v>1.2</v>
      </c>
      <c r="C14" s="1308" t="s">
        <v>459</v>
      </c>
      <c r="D14" s="1309">
        <v>1890103.1536666667</v>
      </c>
      <c r="E14" s="1309">
        <v>1702332.987</v>
      </c>
      <c r="F14" s="1309">
        <v>1548125.6333333335</v>
      </c>
      <c r="G14" s="1309">
        <v>1541165.7166666668</v>
      </c>
      <c r="H14" s="1310">
        <v>1670431.8726666667</v>
      </c>
    </row>
    <row r="15" spans="1:8" ht="28.5">
      <c r="B15" s="1307">
        <v>1.3</v>
      </c>
      <c r="C15" s="1311" t="s">
        <v>436</v>
      </c>
      <c r="D15" s="1309">
        <v>3028799.1380000003</v>
      </c>
      <c r="E15" s="1309">
        <v>3028145.2596666669</v>
      </c>
      <c r="F15" s="1309">
        <v>3148050.6355000003</v>
      </c>
      <c r="G15" s="1309">
        <v>3447135.0521666668</v>
      </c>
      <c r="H15" s="1310">
        <v>3163032.5213333336</v>
      </c>
    </row>
    <row r="16" spans="1:8">
      <c r="B16" s="1307">
        <v>1.4</v>
      </c>
      <c r="C16" s="1311" t="s">
        <v>453</v>
      </c>
      <c r="D16" s="1309">
        <v>0</v>
      </c>
      <c r="E16" s="1309">
        <v>0</v>
      </c>
      <c r="F16" s="1309">
        <v>0</v>
      </c>
      <c r="G16" s="1309">
        <v>0</v>
      </c>
      <c r="H16" s="1310">
        <v>0</v>
      </c>
    </row>
    <row r="17" spans="2:8" ht="14.25" customHeight="1">
      <c r="B17" s="1312">
        <v>2</v>
      </c>
      <c r="C17" s="1313" t="s">
        <v>454</v>
      </c>
      <c r="D17" s="1314">
        <v>0.18317499999999998</v>
      </c>
      <c r="E17" s="1315">
        <v>0.18317499999999998</v>
      </c>
      <c r="F17" s="1315">
        <v>0.86317500000000003</v>
      </c>
      <c r="G17" s="1316">
        <v>81.613174999999998</v>
      </c>
      <c r="H17" s="1310">
        <v>20.710674999999998</v>
      </c>
    </row>
    <row r="18" spans="2:8" ht="14.25" customHeight="1">
      <c r="B18" s="1307">
        <v>2.1</v>
      </c>
      <c r="C18" s="1317" t="s">
        <v>455</v>
      </c>
      <c r="D18" s="1309">
        <v>0.18317499999999998</v>
      </c>
      <c r="E18" s="1309">
        <v>0.18317499999999998</v>
      </c>
      <c r="F18" s="1309">
        <v>0.86317500000000003</v>
      </c>
      <c r="G18" s="1309">
        <v>81.613174999999998</v>
      </c>
      <c r="H18" s="1310">
        <v>20.710674999999998</v>
      </c>
    </row>
    <row r="19" spans="2:8" ht="14.25" customHeight="1" thickBot="1">
      <c r="B19" s="1318">
        <v>2.2000000000000002</v>
      </c>
      <c r="C19" s="1319" t="s">
        <v>456</v>
      </c>
      <c r="D19" s="1309">
        <v>0</v>
      </c>
      <c r="E19" s="1309">
        <v>0</v>
      </c>
      <c r="F19" s="1309">
        <v>0</v>
      </c>
      <c r="G19" s="1309">
        <v>0</v>
      </c>
      <c r="H19" s="1320">
        <v>0</v>
      </c>
    </row>
    <row r="20" spans="2:8" ht="15" thickBot="1">
      <c r="B20" s="1321">
        <v>3</v>
      </c>
      <c r="C20" s="1322" t="s">
        <v>439</v>
      </c>
      <c r="D20" s="1323">
        <v>5254100.0581750004</v>
      </c>
      <c r="E20" s="1324">
        <v>5065996.872508334</v>
      </c>
      <c r="F20" s="1324">
        <v>5031074.9080083342</v>
      </c>
      <c r="G20" s="1325">
        <v>5327927.9913416672</v>
      </c>
      <c r="H20" s="1326">
        <v>5169774.957508333</v>
      </c>
    </row>
    <row r="21" spans="2:8" ht="15" customHeight="1" thickBot="1">
      <c r="B21" s="1626" t="s">
        <v>450</v>
      </c>
      <c r="C21" s="1627"/>
      <c r="D21" s="1327"/>
      <c r="E21" s="1328"/>
      <c r="F21" s="1328"/>
      <c r="G21" s="1329"/>
      <c r="H21" s="1329"/>
    </row>
    <row r="22" spans="2:8">
      <c r="B22" s="1301">
        <v>4</v>
      </c>
      <c r="C22" s="1330" t="s">
        <v>279</v>
      </c>
      <c r="D22" s="1331">
        <v>1589763.6845625001</v>
      </c>
      <c r="E22" s="1332">
        <v>1544868.3541666667</v>
      </c>
      <c r="F22" s="1332">
        <v>1516426.4375</v>
      </c>
      <c r="G22" s="1333">
        <v>1498028.3583333334</v>
      </c>
      <c r="H22" s="1306">
        <v>1537271.708640625</v>
      </c>
    </row>
    <row r="23" spans="2:8">
      <c r="B23" s="1307">
        <v>4.0999999999999996</v>
      </c>
      <c r="C23" s="1334" t="s">
        <v>437</v>
      </c>
      <c r="D23" s="1309">
        <v>497523.80833333341</v>
      </c>
      <c r="E23" s="1309">
        <v>490195.60416666669</v>
      </c>
      <c r="F23" s="1309">
        <v>485429.85416666669</v>
      </c>
      <c r="G23" s="1309">
        <v>482875.77500000008</v>
      </c>
      <c r="H23" s="1310">
        <v>489006.26041666674</v>
      </c>
    </row>
    <row r="24" spans="2:8">
      <c r="B24" s="1307">
        <v>4.2</v>
      </c>
      <c r="C24" s="1334" t="s">
        <v>443</v>
      </c>
      <c r="D24" s="1309">
        <v>1092239.8762291668</v>
      </c>
      <c r="E24" s="1309">
        <v>1054672.75</v>
      </c>
      <c r="F24" s="1309">
        <v>1030996.5833333334</v>
      </c>
      <c r="G24" s="1309">
        <v>1015152.5833333334</v>
      </c>
      <c r="H24" s="1310">
        <v>1048265.4482239585</v>
      </c>
    </row>
    <row r="25" spans="2:8">
      <c r="B25" s="1307">
        <v>5</v>
      </c>
      <c r="C25" s="1335" t="s">
        <v>280</v>
      </c>
      <c r="D25" s="1309">
        <v>0</v>
      </c>
      <c r="E25" s="1309">
        <v>0</v>
      </c>
      <c r="F25" s="1309">
        <v>0</v>
      </c>
      <c r="G25" s="1309">
        <v>0</v>
      </c>
      <c r="H25" s="1310">
        <v>0</v>
      </c>
    </row>
    <row r="26" spans="2:8">
      <c r="B26" s="1307">
        <v>6</v>
      </c>
      <c r="C26" s="1335" t="s">
        <v>281</v>
      </c>
      <c r="D26" s="1309">
        <v>0</v>
      </c>
      <c r="E26" s="1309">
        <v>0</v>
      </c>
      <c r="F26" s="1309">
        <v>0</v>
      </c>
      <c r="G26" s="1309">
        <v>0</v>
      </c>
      <c r="H26" s="1310">
        <v>0</v>
      </c>
    </row>
    <row r="27" spans="2:8">
      <c r="B27" s="1307">
        <v>7</v>
      </c>
      <c r="C27" s="1335" t="s">
        <v>282</v>
      </c>
      <c r="D27" s="1309">
        <v>2614519.2710833331</v>
      </c>
      <c r="E27" s="1309">
        <v>2566394.30235</v>
      </c>
      <c r="F27" s="1309">
        <v>2531406.2289399668</v>
      </c>
      <c r="G27" s="1309">
        <v>2491315.9811338265</v>
      </c>
      <c r="H27" s="1310">
        <v>2550908.9458767814</v>
      </c>
    </row>
    <row r="28" spans="2:8">
      <c r="B28" s="1307">
        <v>8</v>
      </c>
      <c r="C28" s="1335" t="s">
        <v>283</v>
      </c>
      <c r="D28" s="1309">
        <v>24535.608916666664</v>
      </c>
      <c r="E28" s="1309">
        <v>22508.692833333334</v>
      </c>
      <c r="F28" s="1309">
        <v>21594.755333333331</v>
      </c>
      <c r="G28" s="1309">
        <v>20228.959500000001</v>
      </c>
      <c r="H28" s="1310">
        <v>22217.004145833333</v>
      </c>
    </row>
    <row r="29" spans="2:8" ht="15" thickBot="1">
      <c r="B29" s="1318">
        <v>9</v>
      </c>
      <c r="C29" s="1336" t="s">
        <v>438</v>
      </c>
      <c r="D29" s="1309">
        <v>1153914.6088158332</v>
      </c>
      <c r="E29" s="1309">
        <v>1130164.4421491667</v>
      </c>
      <c r="F29" s="1309">
        <v>1112601.2754825</v>
      </c>
      <c r="G29" s="1309">
        <v>976862.75</v>
      </c>
      <c r="H29" s="1320">
        <v>1093385.769111875</v>
      </c>
    </row>
    <row r="30" spans="2:8" ht="15" thickBot="1">
      <c r="B30" s="1337">
        <v>10</v>
      </c>
      <c r="C30" s="1338" t="s">
        <v>441</v>
      </c>
      <c r="D30" s="1339">
        <v>5407268.7822949989</v>
      </c>
      <c r="E30" s="1340">
        <v>5286444.4843325</v>
      </c>
      <c r="F30" s="1340">
        <v>5203623.4525891338</v>
      </c>
      <c r="G30" s="1341">
        <v>5006665.0084671602</v>
      </c>
      <c r="H30" s="1342">
        <v>5226000.4319209475</v>
      </c>
    </row>
    <row r="31" spans="2:8" ht="14.25" customHeight="1" thickBot="1">
      <c r="B31" s="1628" t="s">
        <v>451</v>
      </c>
      <c r="C31" s="1629"/>
      <c r="D31" s="1327"/>
      <c r="E31" s="1328"/>
      <c r="F31" s="1328"/>
      <c r="G31" s="1329"/>
      <c r="H31" s="1343"/>
    </row>
    <row r="32" spans="2:8">
      <c r="B32" s="1344">
        <v>11</v>
      </c>
      <c r="C32" s="1345" t="s">
        <v>284</v>
      </c>
      <c r="D32" s="1309">
        <v>2193079.5</v>
      </c>
      <c r="E32" s="1309">
        <v>2098479.25</v>
      </c>
      <c r="F32" s="1309">
        <v>2057482.9166666667</v>
      </c>
      <c r="G32" s="1309">
        <v>1858969.75</v>
      </c>
      <c r="H32" s="1306">
        <v>2052002.8541666667</v>
      </c>
    </row>
    <row r="33" spans="2:8" ht="28.5">
      <c r="B33" s="1307">
        <v>12</v>
      </c>
      <c r="C33" s="1335" t="s">
        <v>458</v>
      </c>
      <c r="D33" s="1309">
        <v>0</v>
      </c>
      <c r="E33" s="1309">
        <v>0</v>
      </c>
      <c r="F33" s="1309">
        <v>0</v>
      </c>
      <c r="G33" s="1309">
        <v>0</v>
      </c>
      <c r="H33" s="1310">
        <v>0</v>
      </c>
    </row>
    <row r="34" spans="2:8">
      <c r="B34" s="1307">
        <v>13</v>
      </c>
      <c r="C34" s="1335" t="s">
        <v>285</v>
      </c>
      <c r="D34" s="1309">
        <v>0</v>
      </c>
      <c r="E34" s="1309">
        <v>0</v>
      </c>
      <c r="F34" s="1309">
        <v>0</v>
      </c>
      <c r="G34" s="1309">
        <v>0</v>
      </c>
      <c r="H34" s="1310">
        <v>0</v>
      </c>
    </row>
    <row r="35" spans="2:8" ht="15" thickBot="1">
      <c r="B35" s="1307">
        <v>14</v>
      </c>
      <c r="C35" s="1335" t="s">
        <v>457</v>
      </c>
      <c r="D35" s="1309">
        <v>0</v>
      </c>
      <c r="E35" s="1309">
        <v>0</v>
      </c>
      <c r="F35" s="1309">
        <v>0</v>
      </c>
      <c r="G35" s="1309">
        <v>0</v>
      </c>
      <c r="H35" s="1320">
        <v>0</v>
      </c>
    </row>
    <row r="36" spans="2:8" ht="15" thickBot="1">
      <c r="B36" s="1346">
        <v>15</v>
      </c>
      <c r="C36" s="1347" t="s">
        <v>440</v>
      </c>
      <c r="D36" s="1348">
        <v>2193079.5</v>
      </c>
      <c r="E36" s="1349">
        <v>2098479.25</v>
      </c>
      <c r="F36" s="1349">
        <v>2057482.9166666667</v>
      </c>
      <c r="G36" s="1350">
        <v>1858969.75</v>
      </c>
      <c r="H36" s="1342">
        <v>2052002.8541666667</v>
      </c>
    </row>
    <row r="37" spans="2:8" ht="14.25" customHeight="1" thickBot="1">
      <c r="B37" s="1630" t="s">
        <v>1010</v>
      </c>
      <c r="C37" s="1631"/>
      <c r="D37" s="1351"/>
      <c r="E37" s="1352"/>
      <c r="F37" s="1352"/>
      <c r="G37" s="1353"/>
      <c r="H37" s="1354"/>
    </row>
    <row r="38" spans="2:8">
      <c r="B38" s="1355">
        <v>16</v>
      </c>
      <c r="C38" s="1356" t="s">
        <v>286</v>
      </c>
      <c r="D38" s="1309">
        <v>5254099.8463473329</v>
      </c>
      <c r="E38" s="1309">
        <v>5065996.8055223329</v>
      </c>
      <c r="F38" s="1309">
        <v>5031074.8410223341</v>
      </c>
      <c r="G38" s="1309">
        <v>5327927.9243556662</v>
      </c>
      <c r="H38" s="1306">
        <v>5169774.854311917</v>
      </c>
    </row>
    <row r="39" spans="2:8">
      <c r="B39" s="1357">
        <v>17</v>
      </c>
      <c r="C39" s="1358" t="s">
        <v>287</v>
      </c>
      <c r="D39" s="1309">
        <v>3189653.6055733333</v>
      </c>
      <c r="E39" s="1309">
        <v>3165456.5982941668</v>
      </c>
      <c r="F39" s="1309">
        <v>3124546.0011628666</v>
      </c>
      <c r="G39" s="1309">
        <v>3127466.483193587</v>
      </c>
      <c r="H39" s="1342">
        <v>3151780.6720559886</v>
      </c>
    </row>
    <row r="40" spans="2:8" ht="15" thickBot="1">
      <c r="B40" s="1359">
        <v>18</v>
      </c>
      <c r="C40" s="1360" t="s">
        <v>1011</v>
      </c>
      <c r="D40" s="1361">
        <v>1.6863912786832784</v>
      </c>
      <c r="E40" s="1361">
        <v>1.6439804804372604</v>
      </c>
      <c r="F40" s="1361">
        <v>1.6515712251954824</v>
      </c>
      <c r="G40" s="1361">
        <v>1.7318069814433741</v>
      </c>
      <c r="H40" s="1362">
        <v>1.6784374914398488</v>
      </c>
    </row>
  </sheetData>
  <mergeCells count="9">
    <mergeCell ref="B21:C21"/>
    <mergeCell ref="B31:C31"/>
    <mergeCell ref="B37:C37"/>
    <mergeCell ref="B2:H2"/>
    <mergeCell ref="B8:B9"/>
    <mergeCell ref="C8:C9"/>
    <mergeCell ref="D8:G8"/>
    <mergeCell ref="H8:H9"/>
    <mergeCell ref="B11:C11"/>
  </mergeCells>
  <printOptions horizontalCentered="1"/>
  <pageMargins left="0" right="0" top="0.23622047244094491" bottom="0.51181102362204722" header="0.31496062992125984" footer="0.31496062992125984"/>
  <pageSetup paperSize="9" scale="65" orientation="landscape"/>
  <headerFooter scaleWithDoc="0" alignWithMargins="0">
    <oddHeader>&amp;L&amp;"Tahoma,Bold"Банка/Штедилница________________________________&amp;R&amp;"Tahoma,Bold"Образец СПЛО</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41"/>
  <sheetViews>
    <sheetView zoomScaleNormal="100" workbookViewId="0">
      <selection activeCell="L13" sqref="L13"/>
    </sheetView>
  </sheetViews>
  <sheetFormatPr defaultColWidth="11.42578125" defaultRowHeight="14.25"/>
  <cols>
    <col min="1" max="1" width="2.5703125" style="113" customWidth="1"/>
    <col min="2" max="2" width="6.42578125" style="114" bestFit="1" customWidth="1"/>
    <col min="3" max="3" width="45.28515625" style="114" customWidth="1"/>
    <col min="4" max="4" width="17.7109375" style="114" customWidth="1"/>
    <col min="5" max="5" width="20.28515625" style="114" customWidth="1"/>
    <col min="6" max="6" width="24.28515625" style="114" customWidth="1"/>
    <col min="7" max="7" width="11.42578125" style="114"/>
    <col min="8" max="255" width="11.42578125" style="113"/>
    <col min="256" max="256" width="2.5703125" style="113" customWidth="1"/>
    <col min="257" max="257" width="6.42578125" style="113" bestFit="1" customWidth="1"/>
    <col min="258" max="258" width="45.28515625" style="113" customWidth="1"/>
    <col min="259" max="259" width="17.7109375" style="113" customWidth="1"/>
    <col min="260" max="260" width="20.28515625" style="113" customWidth="1"/>
    <col min="261" max="261" width="21" style="113" customWidth="1"/>
    <col min="262" max="511" width="11.42578125" style="113"/>
    <col min="512" max="512" width="2.5703125" style="113" customWidth="1"/>
    <col min="513" max="513" width="6.42578125" style="113" bestFit="1" customWidth="1"/>
    <col min="514" max="514" width="45.28515625" style="113" customWidth="1"/>
    <col min="515" max="515" width="17.7109375" style="113" customWidth="1"/>
    <col min="516" max="516" width="20.28515625" style="113" customWidth="1"/>
    <col min="517" max="517" width="21" style="113" customWidth="1"/>
    <col min="518" max="767" width="11.42578125" style="113"/>
    <col min="768" max="768" width="2.5703125" style="113" customWidth="1"/>
    <col min="769" max="769" width="6.42578125" style="113" bestFit="1" customWidth="1"/>
    <col min="770" max="770" width="45.28515625" style="113" customWidth="1"/>
    <col min="771" max="771" width="17.7109375" style="113" customWidth="1"/>
    <col min="772" max="772" width="20.28515625" style="113" customWidth="1"/>
    <col min="773" max="773" width="21" style="113" customWidth="1"/>
    <col min="774" max="1023" width="11.42578125" style="113"/>
    <col min="1024" max="1024" width="2.5703125" style="113" customWidth="1"/>
    <col min="1025" max="1025" width="6.42578125" style="113" bestFit="1" customWidth="1"/>
    <col min="1026" max="1026" width="45.28515625" style="113" customWidth="1"/>
    <col min="1027" max="1027" width="17.7109375" style="113" customWidth="1"/>
    <col min="1028" max="1028" width="20.28515625" style="113" customWidth="1"/>
    <col min="1029" max="1029" width="21" style="113" customWidth="1"/>
    <col min="1030" max="1279" width="11.42578125" style="113"/>
    <col min="1280" max="1280" width="2.5703125" style="113" customWidth="1"/>
    <col min="1281" max="1281" width="6.42578125" style="113" bestFit="1" customWidth="1"/>
    <col min="1282" max="1282" width="45.28515625" style="113" customWidth="1"/>
    <col min="1283" max="1283" width="17.7109375" style="113" customWidth="1"/>
    <col min="1284" max="1284" width="20.28515625" style="113" customWidth="1"/>
    <col min="1285" max="1285" width="21" style="113" customWidth="1"/>
    <col min="1286" max="1535" width="11.42578125" style="113"/>
    <col min="1536" max="1536" width="2.5703125" style="113" customWidth="1"/>
    <col min="1537" max="1537" width="6.42578125" style="113" bestFit="1" customWidth="1"/>
    <col min="1538" max="1538" width="45.28515625" style="113" customWidth="1"/>
    <col min="1539" max="1539" width="17.7109375" style="113" customWidth="1"/>
    <col min="1540" max="1540" width="20.28515625" style="113" customWidth="1"/>
    <col min="1541" max="1541" width="21" style="113" customWidth="1"/>
    <col min="1542" max="1791" width="11.42578125" style="113"/>
    <col min="1792" max="1792" width="2.5703125" style="113" customWidth="1"/>
    <col min="1793" max="1793" width="6.42578125" style="113" bestFit="1" customWidth="1"/>
    <col min="1794" max="1794" width="45.28515625" style="113" customWidth="1"/>
    <col min="1795" max="1795" width="17.7109375" style="113" customWidth="1"/>
    <col min="1796" max="1796" width="20.28515625" style="113" customWidth="1"/>
    <col min="1797" max="1797" width="21" style="113" customWidth="1"/>
    <col min="1798" max="2047" width="11.42578125" style="113"/>
    <col min="2048" max="2048" width="2.5703125" style="113" customWidth="1"/>
    <col min="2049" max="2049" width="6.42578125" style="113" bestFit="1" customWidth="1"/>
    <col min="2050" max="2050" width="45.28515625" style="113" customWidth="1"/>
    <col min="2051" max="2051" width="17.7109375" style="113" customWidth="1"/>
    <col min="2052" max="2052" width="20.28515625" style="113" customWidth="1"/>
    <col min="2053" max="2053" width="21" style="113" customWidth="1"/>
    <col min="2054" max="2303" width="11.42578125" style="113"/>
    <col min="2304" max="2304" width="2.5703125" style="113" customWidth="1"/>
    <col min="2305" max="2305" width="6.42578125" style="113" bestFit="1" customWidth="1"/>
    <col min="2306" max="2306" width="45.28515625" style="113" customWidth="1"/>
    <col min="2307" max="2307" width="17.7109375" style="113" customWidth="1"/>
    <col min="2308" max="2308" width="20.28515625" style="113" customWidth="1"/>
    <col min="2309" max="2309" width="21" style="113" customWidth="1"/>
    <col min="2310" max="2559" width="11.42578125" style="113"/>
    <col min="2560" max="2560" width="2.5703125" style="113" customWidth="1"/>
    <col min="2561" max="2561" width="6.42578125" style="113" bestFit="1" customWidth="1"/>
    <col min="2562" max="2562" width="45.28515625" style="113" customWidth="1"/>
    <col min="2563" max="2563" width="17.7109375" style="113" customWidth="1"/>
    <col min="2564" max="2564" width="20.28515625" style="113" customWidth="1"/>
    <col min="2565" max="2565" width="21" style="113" customWidth="1"/>
    <col min="2566" max="2815" width="11.42578125" style="113"/>
    <col min="2816" max="2816" width="2.5703125" style="113" customWidth="1"/>
    <col min="2817" max="2817" width="6.42578125" style="113" bestFit="1" customWidth="1"/>
    <col min="2818" max="2818" width="45.28515625" style="113" customWidth="1"/>
    <col min="2819" max="2819" width="17.7109375" style="113" customWidth="1"/>
    <col min="2820" max="2820" width="20.28515625" style="113" customWidth="1"/>
    <col min="2821" max="2821" width="21" style="113" customWidth="1"/>
    <col min="2822" max="3071" width="11.42578125" style="113"/>
    <col min="3072" max="3072" width="2.5703125" style="113" customWidth="1"/>
    <col min="3073" max="3073" width="6.42578125" style="113" bestFit="1" customWidth="1"/>
    <col min="3074" max="3074" width="45.28515625" style="113" customWidth="1"/>
    <col min="3075" max="3075" width="17.7109375" style="113" customWidth="1"/>
    <col min="3076" max="3076" width="20.28515625" style="113" customWidth="1"/>
    <col min="3077" max="3077" width="21" style="113" customWidth="1"/>
    <col min="3078" max="3327" width="11.42578125" style="113"/>
    <col min="3328" max="3328" width="2.5703125" style="113" customWidth="1"/>
    <col min="3329" max="3329" width="6.42578125" style="113" bestFit="1" customWidth="1"/>
    <col min="3330" max="3330" width="45.28515625" style="113" customWidth="1"/>
    <col min="3331" max="3331" width="17.7109375" style="113" customWidth="1"/>
    <col min="3332" max="3332" width="20.28515625" style="113" customWidth="1"/>
    <col min="3333" max="3333" width="21" style="113" customWidth="1"/>
    <col min="3334" max="3583" width="11.42578125" style="113"/>
    <col min="3584" max="3584" width="2.5703125" style="113" customWidth="1"/>
    <col min="3585" max="3585" width="6.42578125" style="113" bestFit="1" customWidth="1"/>
    <col min="3586" max="3586" width="45.28515625" style="113" customWidth="1"/>
    <col min="3587" max="3587" width="17.7109375" style="113" customWidth="1"/>
    <col min="3588" max="3588" width="20.28515625" style="113" customWidth="1"/>
    <col min="3589" max="3589" width="21" style="113" customWidth="1"/>
    <col min="3590" max="3839" width="11.42578125" style="113"/>
    <col min="3840" max="3840" width="2.5703125" style="113" customWidth="1"/>
    <col min="3841" max="3841" width="6.42578125" style="113" bestFit="1" customWidth="1"/>
    <col min="3842" max="3842" width="45.28515625" style="113" customWidth="1"/>
    <col min="3843" max="3843" width="17.7109375" style="113" customWidth="1"/>
    <col min="3844" max="3844" width="20.28515625" style="113" customWidth="1"/>
    <col min="3845" max="3845" width="21" style="113" customWidth="1"/>
    <col min="3846" max="4095" width="11.42578125" style="113"/>
    <col min="4096" max="4096" width="2.5703125" style="113" customWidth="1"/>
    <col min="4097" max="4097" width="6.42578125" style="113" bestFit="1" customWidth="1"/>
    <col min="4098" max="4098" width="45.28515625" style="113" customWidth="1"/>
    <col min="4099" max="4099" width="17.7109375" style="113" customWidth="1"/>
    <col min="4100" max="4100" width="20.28515625" style="113" customWidth="1"/>
    <col min="4101" max="4101" width="21" style="113" customWidth="1"/>
    <col min="4102" max="4351" width="11.42578125" style="113"/>
    <col min="4352" max="4352" width="2.5703125" style="113" customWidth="1"/>
    <col min="4353" max="4353" width="6.42578125" style="113" bestFit="1" customWidth="1"/>
    <col min="4354" max="4354" width="45.28515625" style="113" customWidth="1"/>
    <col min="4355" max="4355" width="17.7109375" style="113" customWidth="1"/>
    <col min="4356" max="4356" width="20.28515625" style="113" customWidth="1"/>
    <col min="4357" max="4357" width="21" style="113" customWidth="1"/>
    <col min="4358" max="4607" width="11.42578125" style="113"/>
    <col min="4608" max="4608" width="2.5703125" style="113" customWidth="1"/>
    <col min="4609" max="4609" width="6.42578125" style="113" bestFit="1" customWidth="1"/>
    <col min="4610" max="4610" width="45.28515625" style="113" customWidth="1"/>
    <col min="4611" max="4611" width="17.7109375" style="113" customWidth="1"/>
    <col min="4612" max="4612" width="20.28515625" style="113" customWidth="1"/>
    <col min="4613" max="4613" width="21" style="113" customWidth="1"/>
    <col min="4614" max="4863" width="11.42578125" style="113"/>
    <col min="4864" max="4864" width="2.5703125" style="113" customWidth="1"/>
    <col min="4865" max="4865" width="6.42578125" style="113" bestFit="1" customWidth="1"/>
    <col min="4866" max="4866" width="45.28515625" style="113" customWidth="1"/>
    <col min="4867" max="4867" width="17.7109375" style="113" customWidth="1"/>
    <col min="4868" max="4868" width="20.28515625" style="113" customWidth="1"/>
    <col min="4869" max="4869" width="21" style="113" customWidth="1"/>
    <col min="4870" max="5119" width="11.42578125" style="113"/>
    <col min="5120" max="5120" width="2.5703125" style="113" customWidth="1"/>
    <col min="5121" max="5121" width="6.42578125" style="113" bestFit="1" customWidth="1"/>
    <col min="5122" max="5122" width="45.28515625" style="113" customWidth="1"/>
    <col min="5123" max="5123" width="17.7109375" style="113" customWidth="1"/>
    <col min="5124" max="5124" width="20.28515625" style="113" customWidth="1"/>
    <col min="5125" max="5125" width="21" style="113" customWidth="1"/>
    <col min="5126" max="5375" width="11.42578125" style="113"/>
    <col min="5376" max="5376" width="2.5703125" style="113" customWidth="1"/>
    <col min="5377" max="5377" width="6.42578125" style="113" bestFit="1" customWidth="1"/>
    <col min="5378" max="5378" width="45.28515625" style="113" customWidth="1"/>
    <col min="5379" max="5379" width="17.7109375" style="113" customWidth="1"/>
    <col min="5380" max="5380" width="20.28515625" style="113" customWidth="1"/>
    <col min="5381" max="5381" width="21" style="113" customWidth="1"/>
    <col min="5382" max="5631" width="11.42578125" style="113"/>
    <col min="5632" max="5632" width="2.5703125" style="113" customWidth="1"/>
    <col min="5633" max="5633" width="6.42578125" style="113" bestFit="1" customWidth="1"/>
    <col min="5634" max="5634" width="45.28515625" style="113" customWidth="1"/>
    <col min="5635" max="5635" width="17.7109375" style="113" customWidth="1"/>
    <col min="5636" max="5636" width="20.28515625" style="113" customWidth="1"/>
    <col min="5637" max="5637" width="21" style="113" customWidth="1"/>
    <col min="5638" max="5887" width="11.42578125" style="113"/>
    <col min="5888" max="5888" width="2.5703125" style="113" customWidth="1"/>
    <col min="5889" max="5889" width="6.42578125" style="113" bestFit="1" customWidth="1"/>
    <col min="5890" max="5890" width="45.28515625" style="113" customWidth="1"/>
    <col min="5891" max="5891" width="17.7109375" style="113" customWidth="1"/>
    <col min="5892" max="5892" width="20.28515625" style="113" customWidth="1"/>
    <col min="5893" max="5893" width="21" style="113" customWidth="1"/>
    <col min="5894" max="6143" width="11.42578125" style="113"/>
    <col min="6144" max="6144" width="2.5703125" style="113" customWidth="1"/>
    <col min="6145" max="6145" width="6.42578125" style="113" bestFit="1" customWidth="1"/>
    <col min="6146" max="6146" width="45.28515625" style="113" customWidth="1"/>
    <col min="6147" max="6147" width="17.7109375" style="113" customWidth="1"/>
    <col min="6148" max="6148" width="20.28515625" style="113" customWidth="1"/>
    <col min="6149" max="6149" width="21" style="113" customWidth="1"/>
    <col min="6150" max="6399" width="11.42578125" style="113"/>
    <col min="6400" max="6400" width="2.5703125" style="113" customWidth="1"/>
    <col min="6401" max="6401" width="6.42578125" style="113" bestFit="1" customWidth="1"/>
    <col min="6402" max="6402" width="45.28515625" style="113" customWidth="1"/>
    <col min="6403" max="6403" width="17.7109375" style="113" customWidth="1"/>
    <col min="6404" max="6404" width="20.28515625" style="113" customWidth="1"/>
    <col min="6405" max="6405" width="21" style="113" customWidth="1"/>
    <col min="6406" max="6655" width="11.42578125" style="113"/>
    <col min="6656" max="6656" width="2.5703125" style="113" customWidth="1"/>
    <col min="6657" max="6657" width="6.42578125" style="113" bestFit="1" customWidth="1"/>
    <col min="6658" max="6658" width="45.28515625" style="113" customWidth="1"/>
    <col min="6659" max="6659" width="17.7109375" style="113" customWidth="1"/>
    <col min="6660" max="6660" width="20.28515625" style="113" customWidth="1"/>
    <col min="6661" max="6661" width="21" style="113" customWidth="1"/>
    <col min="6662" max="6911" width="11.42578125" style="113"/>
    <col min="6912" max="6912" width="2.5703125" style="113" customWidth="1"/>
    <col min="6913" max="6913" width="6.42578125" style="113" bestFit="1" customWidth="1"/>
    <col min="6914" max="6914" width="45.28515625" style="113" customWidth="1"/>
    <col min="6915" max="6915" width="17.7109375" style="113" customWidth="1"/>
    <col min="6916" max="6916" width="20.28515625" style="113" customWidth="1"/>
    <col min="6917" max="6917" width="21" style="113" customWidth="1"/>
    <col min="6918" max="7167" width="11.42578125" style="113"/>
    <col min="7168" max="7168" width="2.5703125" style="113" customWidth="1"/>
    <col min="7169" max="7169" width="6.42578125" style="113" bestFit="1" customWidth="1"/>
    <col min="7170" max="7170" width="45.28515625" style="113" customWidth="1"/>
    <col min="7171" max="7171" width="17.7109375" style="113" customWidth="1"/>
    <col min="7172" max="7172" width="20.28515625" style="113" customWidth="1"/>
    <col min="7173" max="7173" width="21" style="113" customWidth="1"/>
    <col min="7174" max="7423" width="11.42578125" style="113"/>
    <col min="7424" max="7424" width="2.5703125" style="113" customWidth="1"/>
    <col min="7425" max="7425" width="6.42578125" style="113" bestFit="1" customWidth="1"/>
    <col min="7426" max="7426" width="45.28515625" style="113" customWidth="1"/>
    <col min="7427" max="7427" width="17.7109375" style="113" customWidth="1"/>
    <col min="7428" max="7428" width="20.28515625" style="113" customWidth="1"/>
    <col min="7429" max="7429" width="21" style="113" customWidth="1"/>
    <col min="7430" max="7679" width="11.42578125" style="113"/>
    <col min="7680" max="7680" width="2.5703125" style="113" customWidth="1"/>
    <col min="7681" max="7681" width="6.42578125" style="113" bestFit="1" customWidth="1"/>
    <col min="7682" max="7682" width="45.28515625" style="113" customWidth="1"/>
    <col min="7683" max="7683" width="17.7109375" style="113" customWidth="1"/>
    <col min="7684" max="7684" width="20.28515625" style="113" customWidth="1"/>
    <col min="7685" max="7685" width="21" style="113" customWidth="1"/>
    <col min="7686" max="7935" width="11.42578125" style="113"/>
    <col min="7936" max="7936" width="2.5703125" style="113" customWidth="1"/>
    <col min="7937" max="7937" width="6.42578125" style="113" bestFit="1" customWidth="1"/>
    <col min="7938" max="7938" width="45.28515625" style="113" customWidth="1"/>
    <col min="7939" max="7939" width="17.7109375" style="113" customWidth="1"/>
    <col min="7940" max="7940" width="20.28515625" style="113" customWidth="1"/>
    <col min="7941" max="7941" width="21" style="113" customWidth="1"/>
    <col min="7942" max="8191" width="11.42578125" style="113"/>
    <col min="8192" max="8192" width="2.5703125" style="113" customWidth="1"/>
    <col min="8193" max="8193" width="6.42578125" style="113" bestFit="1" customWidth="1"/>
    <col min="8194" max="8194" width="45.28515625" style="113" customWidth="1"/>
    <col min="8195" max="8195" width="17.7109375" style="113" customWidth="1"/>
    <col min="8196" max="8196" width="20.28515625" style="113" customWidth="1"/>
    <col min="8197" max="8197" width="21" style="113" customWidth="1"/>
    <col min="8198" max="8447" width="11.42578125" style="113"/>
    <col min="8448" max="8448" width="2.5703125" style="113" customWidth="1"/>
    <col min="8449" max="8449" width="6.42578125" style="113" bestFit="1" customWidth="1"/>
    <col min="8450" max="8450" width="45.28515625" style="113" customWidth="1"/>
    <col min="8451" max="8451" width="17.7109375" style="113" customWidth="1"/>
    <col min="8452" max="8452" width="20.28515625" style="113" customWidth="1"/>
    <col min="8453" max="8453" width="21" style="113" customWidth="1"/>
    <col min="8454" max="8703" width="11.42578125" style="113"/>
    <col min="8704" max="8704" width="2.5703125" style="113" customWidth="1"/>
    <col min="8705" max="8705" width="6.42578125" style="113" bestFit="1" customWidth="1"/>
    <col min="8706" max="8706" width="45.28515625" style="113" customWidth="1"/>
    <col min="8707" max="8707" width="17.7109375" style="113" customWidth="1"/>
    <col min="8708" max="8708" width="20.28515625" style="113" customWidth="1"/>
    <col min="8709" max="8709" width="21" style="113" customWidth="1"/>
    <col min="8710" max="8959" width="11.42578125" style="113"/>
    <col min="8960" max="8960" width="2.5703125" style="113" customWidth="1"/>
    <col min="8961" max="8961" width="6.42578125" style="113" bestFit="1" customWidth="1"/>
    <col min="8962" max="8962" width="45.28515625" style="113" customWidth="1"/>
    <col min="8963" max="8963" width="17.7109375" style="113" customWidth="1"/>
    <col min="8964" max="8964" width="20.28515625" style="113" customWidth="1"/>
    <col min="8965" max="8965" width="21" style="113" customWidth="1"/>
    <col min="8966" max="9215" width="11.42578125" style="113"/>
    <col min="9216" max="9216" width="2.5703125" style="113" customWidth="1"/>
    <col min="9217" max="9217" width="6.42578125" style="113" bestFit="1" customWidth="1"/>
    <col min="9218" max="9218" width="45.28515625" style="113" customWidth="1"/>
    <col min="9219" max="9219" width="17.7109375" style="113" customWidth="1"/>
    <col min="9220" max="9220" width="20.28515625" style="113" customWidth="1"/>
    <col min="9221" max="9221" width="21" style="113" customWidth="1"/>
    <col min="9222" max="9471" width="11.42578125" style="113"/>
    <col min="9472" max="9472" width="2.5703125" style="113" customWidth="1"/>
    <col min="9473" max="9473" width="6.42578125" style="113" bestFit="1" customWidth="1"/>
    <col min="9474" max="9474" width="45.28515625" style="113" customWidth="1"/>
    <col min="9475" max="9475" width="17.7109375" style="113" customWidth="1"/>
    <col min="9476" max="9476" width="20.28515625" style="113" customWidth="1"/>
    <col min="9477" max="9477" width="21" style="113" customWidth="1"/>
    <col min="9478" max="9727" width="11.42578125" style="113"/>
    <col min="9728" max="9728" width="2.5703125" style="113" customWidth="1"/>
    <col min="9729" max="9729" width="6.42578125" style="113" bestFit="1" customWidth="1"/>
    <col min="9730" max="9730" width="45.28515625" style="113" customWidth="1"/>
    <col min="9731" max="9731" width="17.7109375" style="113" customWidth="1"/>
    <col min="9732" max="9732" width="20.28515625" style="113" customWidth="1"/>
    <col min="9733" max="9733" width="21" style="113" customWidth="1"/>
    <col min="9734" max="9983" width="11.42578125" style="113"/>
    <col min="9984" max="9984" width="2.5703125" style="113" customWidth="1"/>
    <col min="9985" max="9985" width="6.42578125" style="113" bestFit="1" customWidth="1"/>
    <col min="9986" max="9986" width="45.28515625" style="113" customWidth="1"/>
    <col min="9987" max="9987" width="17.7109375" style="113" customWidth="1"/>
    <col min="9988" max="9988" width="20.28515625" style="113" customWidth="1"/>
    <col min="9989" max="9989" width="21" style="113" customWidth="1"/>
    <col min="9990" max="10239" width="11.42578125" style="113"/>
    <col min="10240" max="10240" width="2.5703125" style="113" customWidth="1"/>
    <col min="10241" max="10241" width="6.42578125" style="113" bestFit="1" customWidth="1"/>
    <col min="10242" max="10242" width="45.28515625" style="113" customWidth="1"/>
    <col min="10243" max="10243" width="17.7109375" style="113" customWidth="1"/>
    <col min="10244" max="10244" width="20.28515625" style="113" customWidth="1"/>
    <col min="10245" max="10245" width="21" style="113" customWidth="1"/>
    <col min="10246" max="10495" width="11.42578125" style="113"/>
    <col min="10496" max="10496" width="2.5703125" style="113" customWidth="1"/>
    <col min="10497" max="10497" width="6.42578125" style="113" bestFit="1" customWidth="1"/>
    <col min="10498" max="10498" width="45.28515625" style="113" customWidth="1"/>
    <col min="10499" max="10499" width="17.7109375" style="113" customWidth="1"/>
    <col min="10500" max="10500" width="20.28515625" style="113" customWidth="1"/>
    <col min="10501" max="10501" width="21" style="113" customWidth="1"/>
    <col min="10502" max="10751" width="11.42578125" style="113"/>
    <col min="10752" max="10752" width="2.5703125" style="113" customWidth="1"/>
    <col min="10753" max="10753" width="6.42578125" style="113" bestFit="1" customWidth="1"/>
    <col min="10754" max="10754" width="45.28515625" style="113" customWidth="1"/>
    <col min="10755" max="10755" width="17.7109375" style="113" customWidth="1"/>
    <col min="10756" max="10756" width="20.28515625" style="113" customWidth="1"/>
    <col min="10757" max="10757" width="21" style="113" customWidth="1"/>
    <col min="10758" max="11007" width="11.42578125" style="113"/>
    <col min="11008" max="11008" width="2.5703125" style="113" customWidth="1"/>
    <col min="11009" max="11009" width="6.42578125" style="113" bestFit="1" customWidth="1"/>
    <col min="11010" max="11010" width="45.28515625" style="113" customWidth="1"/>
    <col min="11011" max="11011" width="17.7109375" style="113" customWidth="1"/>
    <col min="11012" max="11012" width="20.28515625" style="113" customWidth="1"/>
    <col min="11013" max="11013" width="21" style="113" customWidth="1"/>
    <col min="11014" max="11263" width="11.42578125" style="113"/>
    <col min="11264" max="11264" width="2.5703125" style="113" customWidth="1"/>
    <col min="11265" max="11265" width="6.42578125" style="113" bestFit="1" customWidth="1"/>
    <col min="11266" max="11266" width="45.28515625" style="113" customWidth="1"/>
    <col min="11267" max="11267" width="17.7109375" style="113" customWidth="1"/>
    <col min="11268" max="11268" width="20.28515625" style="113" customWidth="1"/>
    <col min="11269" max="11269" width="21" style="113" customWidth="1"/>
    <col min="11270" max="11519" width="11.42578125" style="113"/>
    <col min="11520" max="11520" width="2.5703125" style="113" customWidth="1"/>
    <col min="11521" max="11521" width="6.42578125" style="113" bestFit="1" customWidth="1"/>
    <col min="11522" max="11522" width="45.28515625" style="113" customWidth="1"/>
    <col min="11523" max="11523" width="17.7109375" style="113" customWidth="1"/>
    <col min="11524" max="11524" width="20.28515625" style="113" customWidth="1"/>
    <col min="11525" max="11525" width="21" style="113" customWidth="1"/>
    <col min="11526" max="11775" width="11.42578125" style="113"/>
    <col min="11776" max="11776" width="2.5703125" style="113" customWidth="1"/>
    <col min="11777" max="11777" width="6.42578125" style="113" bestFit="1" customWidth="1"/>
    <col min="11778" max="11778" width="45.28515625" style="113" customWidth="1"/>
    <col min="11779" max="11779" width="17.7109375" style="113" customWidth="1"/>
    <col min="11780" max="11780" width="20.28515625" style="113" customWidth="1"/>
    <col min="11781" max="11781" width="21" style="113" customWidth="1"/>
    <col min="11782" max="12031" width="11.42578125" style="113"/>
    <col min="12032" max="12032" width="2.5703125" style="113" customWidth="1"/>
    <col min="12033" max="12033" width="6.42578125" style="113" bestFit="1" customWidth="1"/>
    <col min="12034" max="12034" width="45.28515625" style="113" customWidth="1"/>
    <col min="12035" max="12035" width="17.7109375" style="113" customWidth="1"/>
    <col min="12036" max="12036" width="20.28515625" style="113" customWidth="1"/>
    <col min="12037" max="12037" width="21" style="113" customWidth="1"/>
    <col min="12038" max="12287" width="11.42578125" style="113"/>
    <col min="12288" max="12288" width="2.5703125" style="113" customWidth="1"/>
    <col min="12289" max="12289" width="6.42578125" style="113" bestFit="1" customWidth="1"/>
    <col min="12290" max="12290" width="45.28515625" style="113" customWidth="1"/>
    <col min="12291" max="12291" width="17.7109375" style="113" customWidth="1"/>
    <col min="12292" max="12292" width="20.28515625" style="113" customWidth="1"/>
    <col min="12293" max="12293" width="21" style="113" customWidth="1"/>
    <col min="12294" max="12543" width="11.42578125" style="113"/>
    <col min="12544" max="12544" width="2.5703125" style="113" customWidth="1"/>
    <col min="12545" max="12545" width="6.42578125" style="113" bestFit="1" customWidth="1"/>
    <col min="12546" max="12546" width="45.28515625" style="113" customWidth="1"/>
    <col min="12547" max="12547" width="17.7109375" style="113" customWidth="1"/>
    <col min="12548" max="12548" width="20.28515625" style="113" customWidth="1"/>
    <col min="12549" max="12549" width="21" style="113" customWidth="1"/>
    <col min="12550" max="12799" width="11.42578125" style="113"/>
    <col min="12800" max="12800" width="2.5703125" style="113" customWidth="1"/>
    <col min="12801" max="12801" width="6.42578125" style="113" bestFit="1" customWidth="1"/>
    <col min="12802" max="12802" width="45.28515625" style="113" customWidth="1"/>
    <col min="12803" max="12803" width="17.7109375" style="113" customWidth="1"/>
    <col min="12804" max="12804" width="20.28515625" style="113" customWidth="1"/>
    <col min="12805" max="12805" width="21" style="113" customWidth="1"/>
    <col min="12806" max="13055" width="11.42578125" style="113"/>
    <col min="13056" max="13056" width="2.5703125" style="113" customWidth="1"/>
    <col min="13057" max="13057" width="6.42578125" style="113" bestFit="1" customWidth="1"/>
    <col min="13058" max="13058" width="45.28515625" style="113" customWidth="1"/>
    <col min="13059" max="13059" width="17.7109375" style="113" customWidth="1"/>
    <col min="13060" max="13060" width="20.28515625" style="113" customWidth="1"/>
    <col min="13061" max="13061" width="21" style="113" customWidth="1"/>
    <col min="13062" max="13311" width="11.42578125" style="113"/>
    <col min="13312" max="13312" width="2.5703125" style="113" customWidth="1"/>
    <col min="13313" max="13313" width="6.42578125" style="113" bestFit="1" customWidth="1"/>
    <col min="13314" max="13314" width="45.28515625" style="113" customWidth="1"/>
    <col min="13315" max="13315" width="17.7109375" style="113" customWidth="1"/>
    <col min="13316" max="13316" width="20.28515625" style="113" customWidth="1"/>
    <col min="13317" max="13317" width="21" style="113" customWidth="1"/>
    <col min="13318" max="13567" width="11.42578125" style="113"/>
    <col min="13568" max="13568" width="2.5703125" style="113" customWidth="1"/>
    <col min="13569" max="13569" width="6.42578125" style="113" bestFit="1" customWidth="1"/>
    <col min="13570" max="13570" width="45.28515625" style="113" customWidth="1"/>
    <col min="13571" max="13571" width="17.7109375" style="113" customWidth="1"/>
    <col min="13572" max="13572" width="20.28515625" style="113" customWidth="1"/>
    <col min="13573" max="13573" width="21" style="113" customWidth="1"/>
    <col min="13574" max="13823" width="11.42578125" style="113"/>
    <col min="13824" max="13824" width="2.5703125" style="113" customWidth="1"/>
    <col min="13825" max="13825" width="6.42578125" style="113" bestFit="1" customWidth="1"/>
    <col min="13826" max="13826" width="45.28515625" style="113" customWidth="1"/>
    <col min="13827" max="13827" width="17.7109375" style="113" customWidth="1"/>
    <col min="13828" max="13828" width="20.28515625" style="113" customWidth="1"/>
    <col min="13829" max="13829" width="21" style="113" customWidth="1"/>
    <col min="13830" max="14079" width="11.42578125" style="113"/>
    <col min="14080" max="14080" width="2.5703125" style="113" customWidth="1"/>
    <col min="14081" max="14081" width="6.42578125" style="113" bestFit="1" customWidth="1"/>
    <col min="14082" max="14082" width="45.28515625" style="113" customWidth="1"/>
    <col min="14083" max="14083" width="17.7109375" style="113" customWidth="1"/>
    <col min="14084" max="14084" width="20.28515625" style="113" customWidth="1"/>
    <col min="14085" max="14085" width="21" style="113" customWidth="1"/>
    <col min="14086" max="14335" width="11.42578125" style="113"/>
    <col min="14336" max="14336" width="2.5703125" style="113" customWidth="1"/>
    <col min="14337" max="14337" width="6.42578125" style="113" bestFit="1" customWidth="1"/>
    <col min="14338" max="14338" width="45.28515625" style="113" customWidth="1"/>
    <col min="14339" max="14339" width="17.7109375" style="113" customWidth="1"/>
    <col min="14340" max="14340" width="20.28515625" style="113" customWidth="1"/>
    <col min="14341" max="14341" width="21" style="113" customWidth="1"/>
    <col min="14342" max="14591" width="11.42578125" style="113"/>
    <col min="14592" max="14592" width="2.5703125" style="113" customWidth="1"/>
    <col min="14593" max="14593" width="6.42578125" style="113" bestFit="1" customWidth="1"/>
    <col min="14594" max="14594" width="45.28515625" style="113" customWidth="1"/>
    <col min="14595" max="14595" width="17.7109375" style="113" customWidth="1"/>
    <col min="14596" max="14596" width="20.28515625" style="113" customWidth="1"/>
    <col min="14597" max="14597" width="21" style="113" customWidth="1"/>
    <col min="14598" max="14847" width="11.42578125" style="113"/>
    <col min="14848" max="14848" width="2.5703125" style="113" customWidth="1"/>
    <col min="14849" max="14849" width="6.42578125" style="113" bestFit="1" customWidth="1"/>
    <col min="14850" max="14850" width="45.28515625" style="113" customWidth="1"/>
    <col min="14851" max="14851" width="17.7109375" style="113" customWidth="1"/>
    <col min="14852" max="14852" width="20.28515625" style="113" customWidth="1"/>
    <col min="14853" max="14853" width="21" style="113" customWidth="1"/>
    <col min="14854" max="15103" width="11.42578125" style="113"/>
    <col min="15104" max="15104" width="2.5703125" style="113" customWidth="1"/>
    <col min="15105" max="15105" width="6.42578125" style="113" bestFit="1" customWidth="1"/>
    <col min="15106" max="15106" width="45.28515625" style="113" customWidth="1"/>
    <col min="15107" max="15107" width="17.7109375" style="113" customWidth="1"/>
    <col min="15108" max="15108" width="20.28515625" style="113" customWidth="1"/>
    <col min="15109" max="15109" width="21" style="113" customWidth="1"/>
    <col min="15110" max="15359" width="11.42578125" style="113"/>
    <col min="15360" max="15360" width="2.5703125" style="113" customWidth="1"/>
    <col min="15361" max="15361" width="6.42578125" style="113" bestFit="1" customWidth="1"/>
    <col min="15362" max="15362" width="45.28515625" style="113" customWidth="1"/>
    <col min="15363" max="15363" width="17.7109375" style="113" customWidth="1"/>
    <col min="15364" max="15364" width="20.28515625" style="113" customWidth="1"/>
    <col min="15365" max="15365" width="21" style="113" customWidth="1"/>
    <col min="15366" max="15615" width="11.42578125" style="113"/>
    <col min="15616" max="15616" width="2.5703125" style="113" customWidth="1"/>
    <col min="15617" max="15617" width="6.42578125" style="113" bestFit="1" customWidth="1"/>
    <col min="15618" max="15618" width="45.28515625" style="113" customWidth="1"/>
    <col min="15619" max="15619" width="17.7109375" style="113" customWidth="1"/>
    <col min="15620" max="15620" width="20.28515625" style="113" customWidth="1"/>
    <col min="15621" max="15621" width="21" style="113" customWidth="1"/>
    <col min="15622" max="15871" width="11.42578125" style="113"/>
    <col min="15872" max="15872" width="2.5703125" style="113" customWidth="1"/>
    <col min="15873" max="15873" width="6.42578125" style="113" bestFit="1" customWidth="1"/>
    <col min="15874" max="15874" width="45.28515625" style="113" customWidth="1"/>
    <col min="15875" max="15875" width="17.7109375" style="113" customWidth="1"/>
    <col min="15876" max="15876" width="20.28515625" style="113" customWidth="1"/>
    <col min="15877" max="15877" width="21" style="113" customWidth="1"/>
    <col min="15878" max="16127" width="11.42578125" style="113"/>
    <col min="16128" max="16128" width="2.5703125" style="113" customWidth="1"/>
    <col min="16129" max="16129" width="6.42578125" style="113" bestFit="1" customWidth="1"/>
    <col min="16130" max="16130" width="45.28515625" style="113" customWidth="1"/>
    <col min="16131" max="16131" width="17.7109375" style="113" customWidth="1"/>
    <col min="16132" max="16132" width="20.28515625" style="113" customWidth="1"/>
    <col min="16133" max="16133" width="21" style="113" customWidth="1"/>
    <col min="16134" max="16384" width="11.42578125" style="113"/>
  </cols>
  <sheetData>
    <row r="2" spans="1:59" ht="20.25" customHeight="1">
      <c r="B2" s="1632"/>
      <c r="C2" s="1632"/>
      <c r="D2" s="1632"/>
      <c r="E2" s="1632"/>
      <c r="F2" s="1632"/>
      <c r="G2" s="1632"/>
      <c r="H2" s="115"/>
    </row>
    <row r="3" spans="1:59" ht="31.5" customHeight="1">
      <c r="A3" s="1263"/>
      <c r="B3" s="1264" t="s">
        <v>995</v>
      </c>
      <c r="C3" s="1264"/>
      <c r="D3" s="1264"/>
      <c r="E3" s="1264"/>
      <c r="F3" s="1264"/>
    </row>
    <row r="4" spans="1:59" ht="15" customHeight="1">
      <c r="A4" s="1263"/>
      <c r="B4" s="1264"/>
      <c r="C4" s="1264"/>
      <c r="D4" s="1264"/>
      <c r="E4" s="1264"/>
      <c r="F4" s="1264"/>
    </row>
    <row r="5" spans="1:59">
      <c r="A5" s="1263"/>
      <c r="F5" s="113"/>
    </row>
    <row r="6" spans="1:59" ht="15" thickBot="1">
      <c r="A6" s="1263"/>
      <c r="B6" s="400" t="s">
        <v>498</v>
      </c>
      <c r="F6" s="385" t="s">
        <v>1</v>
      </c>
    </row>
    <row r="7" spans="1:59" s="117" customFormat="1" ht="57" customHeight="1" thickBot="1">
      <c r="B7" s="391" t="s">
        <v>244</v>
      </c>
      <c r="C7" s="392" t="s">
        <v>245</v>
      </c>
      <c r="D7" s="392" t="s">
        <v>996</v>
      </c>
      <c r="E7" s="392" t="s">
        <v>639</v>
      </c>
      <c r="F7" s="393" t="s">
        <v>246</v>
      </c>
      <c r="I7" s="1265"/>
    </row>
    <row r="8" spans="1:59" s="117" customFormat="1">
      <c r="B8" s="394"/>
      <c r="C8" s="395">
        <v>1</v>
      </c>
      <c r="D8" s="396" t="s">
        <v>247</v>
      </c>
      <c r="E8" s="396" t="s">
        <v>248</v>
      </c>
      <c r="F8" s="397" t="s">
        <v>249</v>
      </c>
      <c r="J8" s="118"/>
    </row>
    <row r="9" spans="1:59" ht="20.100000000000001" customHeight="1">
      <c r="B9" s="388" t="s">
        <v>250</v>
      </c>
      <c r="C9" s="119" t="s">
        <v>251</v>
      </c>
      <c r="D9" s="390" t="s">
        <v>997</v>
      </c>
      <c r="E9" s="1266">
        <v>3305903</v>
      </c>
      <c r="F9" s="1267">
        <v>1976902.3563881188</v>
      </c>
      <c r="G9" s="116"/>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row>
    <row r="10" spans="1:59" ht="20.100000000000001" customHeight="1">
      <c r="B10" s="387" t="s">
        <v>247</v>
      </c>
      <c r="C10" s="119" t="s">
        <v>252</v>
      </c>
      <c r="D10" s="390" t="s">
        <v>998</v>
      </c>
      <c r="E10" s="1266">
        <v>3116621.9950000001</v>
      </c>
      <c r="F10" s="1267">
        <v>2837735.9783867816</v>
      </c>
      <c r="G10" s="116"/>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row>
    <row r="11" spans="1:59" ht="20.100000000000001" customHeight="1">
      <c r="B11" s="387" t="s">
        <v>248</v>
      </c>
      <c r="C11" s="119" t="s">
        <v>253</v>
      </c>
      <c r="D11" s="390"/>
      <c r="E11" s="1266">
        <v>0</v>
      </c>
      <c r="F11" s="1267">
        <v>0</v>
      </c>
      <c r="G11" s="116"/>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row>
    <row r="12" spans="1:59" ht="20.100000000000001" customHeight="1">
      <c r="B12" s="388" t="s">
        <v>249</v>
      </c>
      <c r="C12" s="119" t="s">
        <v>371</v>
      </c>
      <c r="D12" s="390"/>
      <c r="E12" s="1266">
        <v>0</v>
      </c>
      <c r="F12" s="1267">
        <v>0</v>
      </c>
      <c r="G12" s="116"/>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row>
    <row r="13" spans="1:59" ht="20.100000000000001" customHeight="1">
      <c r="B13" s="388" t="s">
        <v>254</v>
      </c>
      <c r="C13" s="119" t="s">
        <v>258</v>
      </c>
      <c r="D13" s="390"/>
      <c r="E13" s="1266">
        <v>0</v>
      </c>
      <c r="F13" s="1267">
        <v>0</v>
      </c>
      <c r="G13" s="116"/>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row>
    <row r="14" spans="1:59" ht="20.100000000000001" customHeight="1">
      <c r="B14" s="388" t="s">
        <v>255</v>
      </c>
      <c r="C14" s="119" t="s">
        <v>256</v>
      </c>
      <c r="D14" s="390"/>
      <c r="E14" s="1266">
        <v>0</v>
      </c>
      <c r="F14" s="1267">
        <v>0</v>
      </c>
      <c r="G14" s="116"/>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row>
    <row r="15" spans="1:59" s="117" customFormat="1" ht="15" thickBot="1">
      <c r="B15" s="389" t="s">
        <v>257</v>
      </c>
      <c r="C15" s="401" t="s">
        <v>225</v>
      </c>
      <c r="D15" s="399"/>
      <c r="E15" s="1268">
        <v>303768</v>
      </c>
      <c r="F15" s="1269"/>
    </row>
    <row r="16" spans="1:59">
      <c r="H16" s="115"/>
    </row>
    <row r="17" spans="2:8">
      <c r="H17" s="115"/>
    </row>
    <row r="18" spans="2:8" ht="15" thickBot="1">
      <c r="B18" s="400" t="s">
        <v>499</v>
      </c>
      <c r="C18" s="120"/>
      <c r="D18" s="120"/>
      <c r="E18" s="113"/>
    </row>
    <row r="19" spans="2:8" ht="43.5" thickBot="1">
      <c r="B19" s="391" t="s">
        <v>244</v>
      </c>
      <c r="C19" s="392" t="s">
        <v>245</v>
      </c>
      <c r="D19" s="392" t="s">
        <v>996</v>
      </c>
      <c r="E19" s="393" t="s">
        <v>639</v>
      </c>
    </row>
    <row r="20" spans="2:8">
      <c r="B20" s="394"/>
      <c r="C20" s="395">
        <v>1</v>
      </c>
      <c r="D20" s="396" t="s">
        <v>247</v>
      </c>
      <c r="E20" s="397" t="s">
        <v>248</v>
      </c>
    </row>
    <row r="21" spans="2:8">
      <c r="B21" s="386" t="s">
        <v>250</v>
      </c>
      <c r="C21" s="119" t="s">
        <v>251</v>
      </c>
      <c r="D21" s="390"/>
      <c r="E21" s="398"/>
    </row>
    <row r="22" spans="2:8">
      <c r="B22" s="387" t="s">
        <v>247</v>
      </c>
      <c r="C22" s="119" t="s">
        <v>252</v>
      </c>
      <c r="D22" s="390"/>
      <c r="E22" s="398"/>
    </row>
    <row r="23" spans="2:8">
      <c r="B23" s="387" t="s">
        <v>248</v>
      </c>
      <c r="C23" s="119" t="s">
        <v>253</v>
      </c>
      <c r="D23" s="390"/>
      <c r="E23" s="398"/>
    </row>
    <row r="24" spans="2:8">
      <c r="B24" s="388" t="s">
        <v>249</v>
      </c>
      <c r="C24" s="119" t="s">
        <v>371</v>
      </c>
      <c r="D24" s="390"/>
      <c r="E24" s="398"/>
    </row>
    <row r="25" spans="2:8">
      <c r="B25" s="388" t="s">
        <v>254</v>
      </c>
      <c r="C25" s="119" t="s">
        <v>258</v>
      </c>
      <c r="D25" s="390"/>
      <c r="E25" s="398"/>
    </row>
    <row r="26" spans="2:8">
      <c r="B26" s="388" t="s">
        <v>255</v>
      </c>
      <c r="C26" s="119" t="s">
        <v>256</v>
      </c>
      <c r="D26" s="390"/>
      <c r="E26" s="398"/>
    </row>
    <row r="27" spans="2:8" ht="15" thickBot="1">
      <c r="B27" s="389" t="s">
        <v>257</v>
      </c>
      <c r="C27" s="401" t="s">
        <v>225</v>
      </c>
      <c r="D27" s="399"/>
      <c r="E27" s="402"/>
    </row>
    <row r="28" spans="2:8">
      <c r="B28" s="436"/>
      <c r="C28" s="437"/>
      <c r="D28" s="438"/>
      <c r="E28" s="438"/>
    </row>
    <row r="29" spans="2:8">
      <c r="C29" s="400" t="s">
        <v>999</v>
      </c>
    </row>
    <row r="30" spans="2:8">
      <c r="C30" s="1270" t="s">
        <v>1000</v>
      </c>
    </row>
    <row r="31" spans="2:8">
      <c r="C31" s="1270" t="s">
        <v>1001</v>
      </c>
    </row>
    <row r="32" spans="2:8">
      <c r="C32" s="1271" t="s">
        <v>500</v>
      </c>
    </row>
    <row r="33" spans="3:3">
      <c r="C33" s="1271" t="s">
        <v>501</v>
      </c>
    </row>
    <row r="34" spans="3:3" ht="28.5">
      <c r="C34" s="1271" t="s">
        <v>502</v>
      </c>
    </row>
    <row r="35" spans="3:3" ht="28.5">
      <c r="C35" s="1271" t="s">
        <v>503</v>
      </c>
    </row>
    <row r="36" spans="3:3">
      <c r="C36" s="1271" t="s">
        <v>504</v>
      </c>
    </row>
    <row r="37" spans="3:3">
      <c r="C37" s="1270" t="s">
        <v>1002</v>
      </c>
    </row>
    <row r="38" spans="3:3" ht="42.75">
      <c r="C38" s="1271" t="s">
        <v>505</v>
      </c>
    </row>
    <row r="39" spans="3:3">
      <c r="C39" s="1253" t="s">
        <v>506</v>
      </c>
    </row>
    <row r="40" spans="3:3">
      <c r="C40" s="1272"/>
    </row>
    <row r="41" spans="3:3">
      <c r="C41" s="1272"/>
    </row>
  </sheetData>
  <mergeCells count="1">
    <mergeCell ref="B2:G2"/>
  </mergeCells>
  <pageMargins left="0.7" right="0.7" top="0.75" bottom="0.75" header="0.3" footer="0.3"/>
  <pageSetup paperSize="9" scale="68" orientation="portrait"/>
  <headerFooter>
    <oddHeader>&amp;L&amp;"-,Bold"УНИ Банка АД Скопје</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42"/>
  <sheetViews>
    <sheetView showGridLines="0" zoomScaleNormal="100" zoomScaleSheetLayoutView="85" zoomScalePageLayoutView="90" workbookViewId="0">
      <selection activeCell="B26" sqref="B26"/>
    </sheetView>
  </sheetViews>
  <sheetFormatPr defaultColWidth="9" defaultRowHeight="14.25"/>
  <cols>
    <col min="1" max="1" width="7.42578125" style="1" customWidth="1"/>
    <col min="2" max="2" width="76.42578125" style="1" customWidth="1"/>
    <col min="3" max="3" width="20" style="1" bestFit="1" customWidth="1"/>
    <col min="4" max="4" width="15" style="1" customWidth="1"/>
    <col min="5" max="5" width="10.28515625" style="1" bestFit="1" customWidth="1"/>
    <col min="6" max="16384" width="9" style="1"/>
  </cols>
  <sheetData>
    <row r="2" spans="1:4" ht="18">
      <c r="A2" s="607" t="s">
        <v>709</v>
      </c>
    </row>
    <row r="3" spans="1:4" ht="15" thickBot="1">
      <c r="C3" s="40" t="s">
        <v>1</v>
      </c>
    </row>
    <row r="4" spans="1:4" ht="29.25" customHeight="1">
      <c r="A4" s="1386" t="s">
        <v>0</v>
      </c>
      <c r="B4" s="1386" t="s">
        <v>310</v>
      </c>
      <c r="C4" s="1386" t="s">
        <v>710</v>
      </c>
      <c r="D4" s="1386" t="s">
        <v>312</v>
      </c>
    </row>
    <row r="5" spans="1:4" ht="15" customHeight="1" thickBot="1">
      <c r="A5" s="1387"/>
      <c r="B5" s="1387"/>
      <c r="C5" s="1387"/>
      <c r="D5" s="1387"/>
    </row>
    <row r="6" spans="1:4" ht="15" thickBot="1">
      <c r="A6" s="191">
        <v>1</v>
      </c>
      <c r="B6" s="192">
        <v>2</v>
      </c>
      <c r="C6" s="192">
        <v>3</v>
      </c>
      <c r="D6" s="192">
        <v>4</v>
      </c>
    </row>
    <row r="7" spans="1:4">
      <c r="A7" s="196">
        <v>1</v>
      </c>
      <c r="B7" s="197" t="s">
        <v>311</v>
      </c>
      <c r="C7" s="195"/>
      <c r="D7" s="195"/>
    </row>
    <row r="8" spans="1:4">
      <c r="A8" s="193">
        <v>1.1000000000000001</v>
      </c>
      <c r="B8" s="194" t="s">
        <v>35</v>
      </c>
      <c r="C8" s="608">
        <v>3228373</v>
      </c>
      <c r="D8" s="194"/>
    </row>
    <row r="9" spans="1:4">
      <c r="A9" s="193">
        <v>1.2</v>
      </c>
      <c r="B9" s="194" t="s">
        <v>102</v>
      </c>
      <c r="C9" s="608">
        <v>540983</v>
      </c>
      <c r="D9" s="194"/>
    </row>
    <row r="10" spans="1:4">
      <c r="A10" s="185">
        <v>1.3</v>
      </c>
      <c r="B10" s="186" t="s">
        <v>314</v>
      </c>
      <c r="C10" s="609">
        <v>3769356</v>
      </c>
      <c r="D10" s="186"/>
    </row>
    <row r="11" spans="1:4">
      <c r="A11" s="185">
        <v>1.4</v>
      </c>
      <c r="B11" s="186" t="s">
        <v>147</v>
      </c>
      <c r="C11" s="609">
        <v>0</v>
      </c>
      <c r="D11" s="186"/>
    </row>
    <row r="12" spans="1:4" ht="15" thickBot="1">
      <c r="A12" s="198">
        <v>1.5</v>
      </c>
      <c r="B12" s="199" t="s">
        <v>31</v>
      </c>
      <c r="C12" s="610">
        <v>3769356</v>
      </c>
      <c r="D12" s="178"/>
    </row>
    <row r="13" spans="1:4">
      <c r="A13" s="196">
        <v>2</v>
      </c>
      <c r="B13" s="197" t="s">
        <v>400</v>
      </c>
      <c r="C13" s="195"/>
      <c r="D13" s="195"/>
    </row>
    <row r="14" spans="1:4">
      <c r="A14" s="185">
        <v>2.1</v>
      </c>
      <c r="B14" s="186" t="s">
        <v>318</v>
      </c>
      <c r="C14" s="609">
        <v>1320360.6200000001</v>
      </c>
      <c r="D14" s="186"/>
    </row>
    <row r="15" spans="1:4">
      <c r="A15" s="185">
        <v>2.2000000000000002</v>
      </c>
      <c r="B15" s="186" t="s">
        <v>319</v>
      </c>
      <c r="C15" s="609">
        <v>6804.6744739120059</v>
      </c>
      <c r="D15" s="186"/>
    </row>
    <row r="16" spans="1:4">
      <c r="A16" s="185">
        <v>2.2999999999999998</v>
      </c>
      <c r="B16" s="186" t="s">
        <v>320</v>
      </c>
      <c r="C16" s="609">
        <v>212187.1</v>
      </c>
      <c r="D16" s="186"/>
    </row>
    <row r="17" spans="1:5">
      <c r="A17" s="185">
        <v>2.4</v>
      </c>
      <c r="B17" s="186" t="s">
        <v>321</v>
      </c>
      <c r="C17" s="609">
        <v>145.33041599999999</v>
      </c>
      <c r="D17" s="186"/>
    </row>
    <row r="18" spans="1:5">
      <c r="A18" s="185">
        <v>2.5</v>
      </c>
      <c r="B18" s="186" t="s">
        <v>322</v>
      </c>
      <c r="C18" s="609">
        <v>0</v>
      </c>
      <c r="D18" s="186"/>
    </row>
    <row r="19" spans="1:5">
      <c r="A19" s="185">
        <v>2.6</v>
      </c>
      <c r="B19" s="186" t="s">
        <v>629</v>
      </c>
      <c r="C19" s="609">
        <v>0</v>
      </c>
      <c r="D19" s="186"/>
    </row>
    <row r="20" spans="1:5">
      <c r="A20" s="185">
        <v>2.7</v>
      </c>
      <c r="B20" s="186" t="s">
        <v>323</v>
      </c>
      <c r="C20" s="609">
        <v>0</v>
      </c>
      <c r="D20" s="186"/>
    </row>
    <row r="21" spans="1:5" ht="15" thickBot="1">
      <c r="A21" s="518">
        <v>2.8</v>
      </c>
      <c r="B21" s="519" t="s">
        <v>315</v>
      </c>
      <c r="C21" s="611">
        <f>SUM(C14:C20)</f>
        <v>1539497.7248899122</v>
      </c>
      <c r="D21" s="178"/>
    </row>
    <row r="22" spans="1:5" ht="15" thickBot="1">
      <c r="A22" s="200">
        <v>3</v>
      </c>
      <c r="B22" s="201" t="s">
        <v>317</v>
      </c>
      <c r="C22" s="612">
        <v>19243721.5611239</v>
      </c>
      <c r="D22" s="202"/>
    </row>
    <row r="23" spans="1:5" ht="15" thickBot="1">
      <c r="A23" s="203">
        <v>4</v>
      </c>
      <c r="B23" s="204" t="s">
        <v>711</v>
      </c>
      <c r="C23" s="613">
        <f>+C12/C22</f>
        <v>0.19587458631779625</v>
      </c>
      <c r="D23" s="205"/>
    </row>
    <row r="24" spans="1:5">
      <c r="A24" s="196">
        <v>5</v>
      </c>
      <c r="B24" s="197" t="s">
        <v>401</v>
      </c>
      <c r="C24" s="206"/>
      <c r="D24" s="195"/>
    </row>
    <row r="25" spans="1:5">
      <c r="A25" s="185">
        <v>5.0999999999999996</v>
      </c>
      <c r="B25" s="190" t="s">
        <v>316</v>
      </c>
      <c r="C25" s="614">
        <v>4.4999999999999998E-2</v>
      </c>
      <c r="D25" s="186"/>
    </row>
    <row r="26" spans="1:5">
      <c r="A26" s="185">
        <v>5.2</v>
      </c>
      <c r="B26" s="186" t="s">
        <v>314</v>
      </c>
      <c r="C26" s="614">
        <v>0.06</v>
      </c>
      <c r="D26" s="186"/>
    </row>
    <row r="27" spans="1:5" ht="15" thickBot="1">
      <c r="A27" s="207">
        <v>5.3</v>
      </c>
      <c r="B27" s="208" t="s">
        <v>712</v>
      </c>
      <c r="C27" s="614">
        <v>0.08</v>
      </c>
      <c r="D27" s="178"/>
    </row>
    <row r="28" spans="1:5" ht="15" thickBot="1">
      <c r="A28" s="200">
        <v>6</v>
      </c>
      <c r="B28" s="201" t="s">
        <v>713</v>
      </c>
      <c r="C28" s="615">
        <v>1.8076298116736889E-2</v>
      </c>
      <c r="D28" s="201"/>
    </row>
    <row r="29" spans="1:5" ht="15.75" thickBot="1">
      <c r="A29" s="200">
        <v>7</v>
      </c>
      <c r="B29" s="201" t="s">
        <v>714</v>
      </c>
      <c r="C29" s="615">
        <v>1.6580507882015556E-2</v>
      </c>
      <c r="D29" s="201"/>
      <c r="E29" s="616"/>
    </row>
    <row r="30" spans="1:5" ht="15.75" thickBot="1">
      <c r="A30" s="200">
        <v>8</v>
      </c>
      <c r="B30" s="201" t="s">
        <v>715</v>
      </c>
      <c r="C30" s="615">
        <v>0.13645579946844813</v>
      </c>
      <c r="D30" s="201"/>
      <c r="E30" s="616"/>
    </row>
    <row r="31" spans="1:5" ht="15" thickBot="1">
      <c r="A31" s="200">
        <v>9</v>
      </c>
      <c r="B31" s="617" t="s">
        <v>716</v>
      </c>
      <c r="C31" s="615">
        <v>4.2500000000000003E-2</v>
      </c>
      <c r="D31" s="202"/>
    </row>
    <row r="32" spans="1:5" s="127" customFormat="1">
      <c r="A32" s="209">
        <v>10</v>
      </c>
      <c r="B32" s="618" t="s">
        <v>689</v>
      </c>
      <c r="C32" s="619">
        <v>0.12012476333268159</v>
      </c>
      <c r="D32" s="210"/>
    </row>
    <row r="33" spans="1:5" ht="15" thickBot="1">
      <c r="A33" s="265">
        <v>10.1</v>
      </c>
      <c r="B33" s="620" t="s">
        <v>631</v>
      </c>
      <c r="C33" s="621">
        <v>31754199.600000001</v>
      </c>
      <c r="D33" s="178"/>
    </row>
    <row r="34" spans="1:5" ht="15" thickBot="1">
      <c r="A34" s="267">
        <v>11</v>
      </c>
      <c r="B34" s="270" t="s">
        <v>344</v>
      </c>
      <c r="C34" s="622"/>
      <c r="D34" s="205"/>
    </row>
    <row r="35" spans="1:5" ht="15">
      <c r="A35" s="268">
        <v>11.1</v>
      </c>
      <c r="B35" s="271" t="s">
        <v>313</v>
      </c>
      <c r="C35" s="623">
        <v>1.6863912786832784</v>
      </c>
      <c r="D35" s="185"/>
      <c r="E35" s="616"/>
    </row>
    <row r="36" spans="1:5" ht="15">
      <c r="A36" s="268">
        <v>11.2</v>
      </c>
      <c r="B36" s="271" t="s">
        <v>445</v>
      </c>
      <c r="C36" s="623">
        <v>1.6784374914398488</v>
      </c>
      <c r="D36" s="185"/>
      <c r="E36" s="616"/>
    </row>
    <row r="37" spans="1:5" ht="15">
      <c r="A37" s="268">
        <v>11.3</v>
      </c>
      <c r="B37" s="271" t="s">
        <v>446</v>
      </c>
      <c r="C37" s="624">
        <v>5169774.854311917</v>
      </c>
      <c r="D37" s="185"/>
      <c r="E37" s="616"/>
    </row>
    <row r="38" spans="1:5" ht="15">
      <c r="A38" s="268">
        <v>11.4</v>
      </c>
      <c r="B38" s="271" t="s">
        <v>447</v>
      </c>
      <c r="C38" s="624">
        <v>5226000.4319209475</v>
      </c>
      <c r="D38" s="185"/>
      <c r="E38" s="616"/>
    </row>
    <row r="39" spans="1:5" ht="15">
      <c r="A39" s="272">
        <v>11.5</v>
      </c>
      <c r="B39" s="273" t="s">
        <v>448</v>
      </c>
      <c r="C39" s="625">
        <v>2052002.8541666667</v>
      </c>
      <c r="D39" s="265"/>
      <c r="E39" s="616"/>
    </row>
    <row r="40" spans="1:5" ht="15.75" thickBot="1">
      <c r="A40" s="269">
        <v>11.6</v>
      </c>
      <c r="B40" s="274" t="s">
        <v>449</v>
      </c>
      <c r="C40" s="626">
        <v>3151780.6720559886</v>
      </c>
      <c r="D40" s="266"/>
      <c r="E40" s="616"/>
    </row>
    <row r="41" spans="1:5">
      <c r="A41" s="163"/>
    </row>
    <row r="42" spans="1:5">
      <c r="A42" s="163"/>
    </row>
  </sheetData>
  <mergeCells count="4">
    <mergeCell ref="A4:A5"/>
    <mergeCell ref="B4:B5"/>
    <mergeCell ref="C4:C5"/>
    <mergeCell ref="D4:D5"/>
  </mergeCells>
  <pageMargins left="0.51181102362204722" right="0.23622047244094491" top="0.74803149606299213" bottom="0.74803149606299213" header="0.31496062992125984" footer="0.31496062992125984"/>
  <pageSetup paperSize="9" scale="80" orientation="portrait"/>
  <headerFooter>
    <oddHeader>&amp;L&amp;"Tahoma,Bold"Уни Банка АД Скопје&amp;R&amp;"Tahoma,Bold"Образец НП</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3"/>
  <sheetViews>
    <sheetView zoomScaleNormal="100" workbookViewId="0">
      <selection activeCell="A24" sqref="A24"/>
    </sheetView>
  </sheetViews>
  <sheetFormatPr defaultColWidth="9.140625" defaultRowHeight="14.25"/>
  <cols>
    <col min="1" max="1" width="9.140625" style="1"/>
    <col min="2" max="2" width="50.5703125" style="1" customWidth="1"/>
    <col min="3" max="3" width="91.28515625" style="1" customWidth="1"/>
    <col min="4" max="16384" width="9.140625" style="1"/>
  </cols>
  <sheetData>
    <row r="2" spans="1:3" ht="15" customHeight="1">
      <c r="A2" s="1381"/>
      <c r="B2" s="1381"/>
      <c r="C2" s="1381"/>
    </row>
    <row r="4" spans="1:3">
      <c r="A4" s="127" t="s">
        <v>887</v>
      </c>
    </row>
    <row r="5" spans="1:3" ht="15" thickBot="1"/>
    <row r="6" spans="1:3" ht="28.5">
      <c r="A6" s="254" t="s">
        <v>0</v>
      </c>
      <c r="B6" s="254" t="s">
        <v>688</v>
      </c>
      <c r="C6" s="254" t="s">
        <v>29</v>
      </c>
    </row>
    <row r="7" spans="1:3" ht="15" thickBot="1">
      <c r="A7" s="255">
        <v>1</v>
      </c>
      <c r="B7" s="255">
        <v>2</v>
      </c>
      <c r="C7" s="255">
        <v>3</v>
      </c>
    </row>
    <row r="8" spans="1:3" ht="234.75" customHeight="1">
      <c r="A8" s="132">
        <v>1</v>
      </c>
      <c r="B8" s="945" t="s">
        <v>362</v>
      </c>
      <c r="C8" s="920" t="s">
        <v>888</v>
      </c>
    </row>
    <row r="9" spans="1:3" ht="76.5" customHeight="1">
      <c r="A9" s="132">
        <v>2</v>
      </c>
      <c r="B9" s="945" t="s">
        <v>340</v>
      </c>
      <c r="C9" s="920" t="s">
        <v>889</v>
      </c>
    </row>
    <row r="10" spans="1:3" ht="90.75" customHeight="1">
      <c r="A10" s="132">
        <v>3</v>
      </c>
      <c r="B10" s="945" t="s">
        <v>890</v>
      </c>
      <c r="C10" s="920" t="s">
        <v>891</v>
      </c>
    </row>
    <row r="11" spans="1:3" ht="45" customHeight="1" thickBot="1">
      <c r="A11" s="184">
        <v>4</v>
      </c>
      <c r="B11" s="1039" t="s">
        <v>342</v>
      </c>
      <c r="C11" s="1040"/>
    </row>
    <row r="13" spans="1:3">
      <c r="C13" s="1041"/>
    </row>
  </sheetData>
  <mergeCells count="1">
    <mergeCell ref="A2:C2"/>
  </mergeCells>
  <pageMargins left="0.70866141732283472" right="0.70866141732283472" top="0.74803149606299213" bottom="0.74803149606299213" header="0.31496062992125984" footer="0.31496062992125984"/>
  <pageSetup paperSize="9" scale="86" orientation="landscape"/>
  <headerFooter>
    <oddHeader>&amp;L&amp;"Tahoma,Bold"
Уни Банка АД Скопје&amp;R&amp;"Tahoma,Bold"Образец СЗК</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zoomScale="110" zoomScaleNormal="110" workbookViewId="0">
      <selection activeCell="A23" sqref="A23"/>
    </sheetView>
  </sheetViews>
  <sheetFormatPr defaultColWidth="9.140625" defaultRowHeight="14.25"/>
  <cols>
    <col min="1" max="1" width="10.140625" style="39" bestFit="1" customWidth="1"/>
    <col min="2" max="2" width="62.5703125" style="38" customWidth="1"/>
    <col min="3" max="3" width="17" style="81" bestFit="1" customWidth="1"/>
    <col min="4" max="8" width="17" style="38" bestFit="1" customWidth="1"/>
    <col min="9" max="16384" width="9.140625" style="38"/>
  </cols>
  <sheetData>
    <row r="1" spans="1:8" s="1044" customFormat="1" ht="16.5" customHeight="1">
      <c r="A1" s="1042"/>
      <c r="B1" s="1042"/>
      <c r="C1" s="1043"/>
      <c r="H1" s="1045"/>
    </row>
    <row r="2" spans="1:8" s="1044" customFormat="1" ht="17.25" customHeight="1">
      <c r="A2" s="1042"/>
      <c r="B2" s="1042"/>
      <c r="C2" s="1043"/>
      <c r="H2" s="1045"/>
    </row>
    <row r="3" spans="1:8" ht="14.25" customHeight="1">
      <c r="A3" s="1644"/>
      <c r="B3" s="1644"/>
      <c r="C3" s="1644"/>
      <c r="D3" s="1644"/>
      <c r="E3" s="1644"/>
      <c r="F3" s="1644"/>
      <c r="G3" s="1644"/>
      <c r="H3" s="1644"/>
    </row>
    <row r="4" spans="1:8" ht="14.25" customHeight="1">
      <c r="A4" s="1645" t="s">
        <v>892</v>
      </c>
      <c r="B4" s="1645"/>
      <c r="C4" s="1645"/>
      <c r="D4" s="1645"/>
      <c r="E4" s="1645"/>
      <c r="F4" s="1645"/>
      <c r="G4" s="1645"/>
      <c r="H4" s="1645"/>
    </row>
    <row r="5" spans="1:8" ht="14.25" customHeight="1">
      <c r="A5" s="1646" t="s">
        <v>893</v>
      </c>
      <c r="B5" s="1646"/>
      <c r="C5" s="1646"/>
      <c r="D5" s="1646"/>
      <c r="E5" s="1646"/>
      <c r="F5" s="1646"/>
      <c r="G5" s="1646"/>
      <c r="H5" s="1646"/>
    </row>
    <row r="6" spans="1:8" ht="15.75" customHeight="1" thickBot="1">
      <c r="G6" s="1647" t="s">
        <v>1</v>
      </c>
      <c r="H6" s="1647"/>
    </row>
    <row r="7" spans="1:8" ht="30.75" customHeight="1" thickBot="1">
      <c r="A7" s="88" t="s">
        <v>28</v>
      </c>
      <c r="B7" s="89" t="s">
        <v>29</v>
      </c>
      <c r="C7" s="90" t="s">
        <v>201</v>
      </c>
      <c r="D7" s="91" t="s">
        <v>202</v>
      </c>
      <c r="E7" s="91" t="s">
        <v>203</v>
      </c>
      <c r="F7" s="91" t="s">
        <v>204</v>
      </c>
      <c r="G7" s="91" t="s">
        <v>205</v>
      </c>
      <c r="H7" s="41" t="s">
        <v>206</v>
      </c>
    </row>
    <row r="8" spans="1:8" s="42" customFormat="1" ht="15" thickBot="1">
      <c r="A8" s="92">
        <v>1</v>
      </c>
      <c r="B8" s="92">
        <v>2</v>
      </c>
      <c r="C8" s="93">
        <v>3</v>
      </c>
      <c r="D8" s="94">
        <v>4</v>
      </c>
      <c r="E8" s="94">
        <v>5</v>
      </c>
      <c r="F8" s="94">
        <v>6</v>
      </c>
      <c r="G8" s="94">
        <v>7</v>
      </c>
      <c r="H8" s="95">
        <v>8</v>
      </c>
    </row>
    <row r="9" spans="1:8" s="42" customFormat="1" ht="15" thickBot="1">
      <c r="A9" s="96" t="s">
        <v>30</v>
      </c>
      <c r="B9" s="97" t="s">
        <v>207</v>
      </c>
      <c r="C9" s="1046">
        <f>SUM(C10:C21)</f>
        <v>28902429</v>
      </c>
      <c r="D9" s="1046">
        <f t="shared" ref="D9:H9" si="0">SUM(D10:D21)</f>
        <v>29977442</v>
      </c>
      <c r="E9" s="1046">
        <f t="shared" si="0"/>
        <v>29972985</v>
      </c>
      <c r="F9" s="1046">
        <f t="shared" si="0"/>
        <v>29968058</v>
      </c>
      <c r="G9" s="1046">
        <f t="shared" si="0"/>
        <v>30510515</v>
      </c>
      <c r="H9" s="1047">
        <f t="shared" si="0"/>
        <v>31242795</v>
      </c>
    </row>
    <row r="10" spans="1:8" s="42" customFormat="1">
      <c r="A10" s="98" t="s">
        <v>208</v>
      </c>
      <c r="B10" s="99" t="s">
        <v>801</v>
      </c>
      <c r="C10" s="1048">
        <v>4802650</v>
      </c>
      <c r="D10" s="1049">
        <v>6213328</v>
      </c>
      <c r="E10" s="1049">
        <v>5421159</v>
      </c>
      <c r="F10" s="1049">
        <v>5518139</v>
      </c>
      <c r="G10" s="1049">
        <v>6138429</v>
      </c>
      <c r="H10" s="1050">
        <v>6771869</v>
      </c>
    </row>
    <row r="11" spans="1:8" s="42" customFormat="1" ht="28.5">
      <c r="A11" s="100" t="s">
        <v>209</v>
      </c>
      <c r="B11" s="101" t="s">
        <v>210</v>
      </c>
      <c r="C11" s="1051">
        <v>21</v>
      </c>
      <c r="D11" s="1052">
        <v>21</v>
      </c>
      <c r="E11" s="1052">
        <v>21</v>
      </c>
      <c r="F11" s="1052">
        <v>17</v>
      </c>
      <c r="G11" s="1052">
        <v>19</v>
      </c>
      <c r="H11" s="1053">
        <v>19</v>
      </c>
    </row>
    <row r="12" spans="1:8" s="42" customFormat="1">
      <c r="A12" s="100" t="s">
        <v>211</v>
      </c>
      <c r="B12" s="101" t="s">
        <v>802</v>
      </c>
      <c r="C12" s="1051">
        <v>629160</v>
      </c>
      <c r="D12" s="1052">
        <v>629298</v>
      </c>
      <c r="E12" s="1052">
        <v>629372</v>
      </c>
      <c r="F12" s="1052">
        <v>628812</v>
      </c>
      <c r="G12" s="1052">
        <v>628941</v>
      </c>
      <c r="H12" s="1053">
        <v>628889</v>
      </c>
    </row>
    <row r="13" spans="1:8" s="42" customFormat="1" ht="28.5">
      <c r="A13" s="100" t="s">
        <v>212</v>
      </c>
      <c r="B13" s="101" t="s">
        <v>803</v>
      </c>
      <c r="C13" s="1051">
        <v>0</v>
      </c>
      <c r="D13" s="1052">
        <v>0</v>
      </c>
      <c r="E13" s="1052">
        <v>0</v>
      </c>
      <c r="F13" s="1052">
        <v>0</v>
      </c>
      <c r="G13" s="1052">
        <v>0</v>
      </c>
      <c r="H13" s="1053">
        <v>0</v>
      </c>
    </row>
    <row r="14" spans="1:8" s="42" customFormat="1">
      <c r="A14" s="100" t="s">
        <v>213</v>
      </c>
      <c r="B14" s="101" t="s">
        <v>804</v>
      </c>
      <c r="C14" s="1051">
        <v>943806</v>
      </c>
      <c r="D14" s="1052">
        <v>1177795</v>
      </c>
      <c r="E14" s="1052">
        <v>1669788</v>
      </c>
      <c r="F14" s="1052">
        <v>1652931</v>
      </c>
      <c r="G14" s="1052">
        <v>1556979</v>
      </c>
      <c r="H14" s="1053">
        <v>1206586</v>
      </c>
    </row>
    <row r="15" spans="1:8" s="42" customFormat="1">
      <c r="A15" s="100" t="s">
        <v>214</v>
      </c>
      <c r="B15" s="101" t="s">
        <v>215</v>
      </c>
      <c r="C15" s="1051">
        <v>3968857</v>
      </c>
      <c r="D15" s="1052">
        <v>4100727</v>
      </c>
      <c r="E15" s="1052">
        <v>4091574</v>
      </c>
      <c r="F15" s="1052">
        <v>4018759</v>
      </c>
      <c r="G15" s="1052">
        <v>3941321</v>
      </c>
      <c r="H15" s="1053">
        <v>4304799</v>
      </c>
    </row>
    <row r="16" spans="1:8" s="42" customFormat="1">
      <c r="A16" s="100" t="s">
        <v>216</v>
      </c>
      <c r="B16" s="101" t="s">
        <v>217</v>
      </c>
      <c r="C16" s="1051">
        <v>10155217</v>
      </c>
      <c r="D16" s="1052">
        <v>10187126</v>
      </c>
      <c r="E16" s="1052">
        <v>10247489</v>
      </c>
      <c r="F16" s="1052">
        <v>10281846</v>
      </c>
      <c r="G16" s="1052">
        <v>10354625</v>
      </c>
      <c r="H16" s="1053">
        <v>10448260</v>
      </c>
    </row>
    <row r="17" spans="1:8" s="42" customFormat="1">
      <c r="A17" s="100" t="s">
        <v>218</v>
      </c>
      <c r="B17" s="101" t="s">
        <v>219</v>
      </c>
      <c r="C17" s="1051">
        <v>4679289</v>
      </c>
      <c r="D17" s="1052">
        <v>4767160</v>
      </c>
      <c r="E17" s="1052">
        <v>4816403</v>
      </c>
      <c r="F17" s="1052">
        <v>4861749</v>
      </c>
      <c r="G17" s="1052">
        <v>4857188</v>
      </c>
      <c r="H17" s="1053">
        <v>4894389</v>
      </c>
    </row>
    <row r="18" spans="1:8" s="42" customFormat="1">
      <c r="A18" s="100" t="s">
        <v>220</v>
      </c>
      <c r="B18" s="101" t="s">
        <v>221</v>
      </c>
      <c r="C18" s="1051">
        <v>820579</v>
      </c>
      <c r="D18" s="1052">
        <v>810478</v>
      </c>
      <c r="E18" s="1052">
        <v>811580</v>
      </c>
      <c r="F18" s="1052">
        <v>822763</v>
      </c>
      <c r="G18" s="1052">
        <v>847287</v>
      </c>
      <c r="H18" s="1053">
        <v>813266</v>
      </c>
    </row>
    <row r="19" spans="1:8" s="42" customFormat="1">
      <c r="A19" s="100" t="s">
        <v>222</v>
      </c>
      <c r="B19" s="101" t="s">
        <v>223</v>
      </c>
      <c r="C19" s="1051">
        <v>0</v>
      </c>
      <c r="D19" s="1052">
        <v>0</v>
      </c>
      <c r="E19" s="1052">
        <v>0</v>
      </c>
      <c r="F19" s="1052">
        <v>0</v>
      </c>
      <c r="G19" s="1052">
        <v>0</v>
      </c>
      <c r="H19" s="1053">
        <v>0</v>
      </c>
    </row>
    <row r="20" spans="1:8" s="42" customFormat="1">
      <c r="A20" s="100" t="s">
        <v>224</v>
      </c>
      <c r="B20" s="101" t="s">
        <v>225</v>
      </c>
      <c r="C20" s="1051">
        <v>2921323</v>
      </c>
      <c r="D20" s="1052">
        <v>2109655</v>
      </c>
      <c r="E20" s="1052">
        <v>2303418</v>
      </c>
      <c r="F20" s="1052">
        <v>2200535</v>
      </c>
      <c r="G20" s="1052">
        <v>2202892</v>
      </c>
      <c r="H20" s="1053">
        <v>2191557</v>
      </c>
    </row>
    <row r="21" spans="1:8" s="42" customFormat="1" ht="15" thickBot="1">
      <c r="A21" s="102" t="s">
        <v>226</v>
      </c>
      <c r="B21" s="103" t="s">
        <v>227</v>
      </c>
      <c r="C21" s="1054">
        <v>-18473</v>
      </c>
      <c r="D21" s="1055">
        <v>-18146</v>
      </c>
      <c r="E21" s="1055">
        <v>-17819</v>
      </c>
      <c r="F21" s="1055">
        <v>-17493</v>
      </c>
      <c r="G21" s="1055">
        <v>-17166</v>
      </c>
      <c r="H21" s="1056">
        <v>-16839</v>
      </c>
    </row>
    <row r="22" spans="1:8" s="42" customFormat="1" ht="15" thickBot="1">
      <c r="A22" s="96" t="s">
        <v>32</v>
      </c>
      <c r="B22" s="97" t="s">
        <v>228</v>
      </c>
      <c r="C22" s="1057">
        <v>0</v>
      </c>
      <c r="D22" s="1058">
        <v>0</v>
      </c>
      <c r="E22" s="1058">
        <v>0</v>
      </c>
      <c r="F22" s="1058">
        <v>0</v>
      </c>
      <c r="G22" s="1058">
        <v>0</v>
      </c>
      <c r="H22" s="1059">
        <v>0</v>
      </c>
    </row>
    <row r="23" spans="1:8" s="42" customFormat="1" ht="28.5">
      <c r="A23" s="104" t="s">
        <v>229</v>
      </c>
      <c r="B23" s="99" t="s">
        <v>230</v>
      </c>
      <c r="C23" s="1060">
        <v>0</v>
      </c>
      <c r="D23" s="1061">
        <v>0</v>
      </c>
      <c r="E23" s="1061">
        <v>0</v>
      </c>
      <c r="F23" s="1061">
        <v>0</v>
      </c>
      <c r="G23" s="1061">
        <v>0</v>
      </c>
      <c r="H23" s="1062">
        <v>0</v>
      </c>
    </row>
    <row r="24" spans="1:8" s="42" customFormat="1" ht="29.25" thickBot="1">
      <c r="A24" s="105" t="s">
        <v>231</v>
      </c>
      <c r="B24" s="103" t="s">
        <v>232</v>
      </c>
      <c r="C24" s="1063">
        <v>0</v>
      </c>
      <c r="D24" s="1064">
        <v>0</v>
      </c>
      <c r="E24" s="1064">
        <v>0</v>
      </c>
      <c r="F24" s="1064">
        <v>0</v>
      </c>
      <c r="G24" s="1064">
        <v>0</v>
      </c>
      <c r="H24" s="1065">
        <v>0</v>
      </c>
    </row>
    <row r="25" spans="1:8" ht="15" thickBot="1">
      <c r="A25" s="96" t="s">
        <v>34</v>
      </c>
      <c r="B25" s="97" t="s">
        <v>233</v>
      </c>
      <c r="C25" s="1066">
        <v>0</v>
      </c>
      <c r="D25" s="1058">
        <v>0</v>
      </c>
      <c r="E25" s="1058">
        <v>0</v>
      </c>
      <c r="F25" s="1058">
        <v>0</v>
      </c>
      <c r="G25" s="1058">
        <v>0</v>
      </c>
      <c r="H25" s="1059">
        <v>0</v>
      </c>
    </row>
    <row r="26" spans="1:8" ht="15" thickBot="1">
      <c r="A26" s="96" t="s">
        <v>101</v>
      </c>
      <c r="B26" s="97" t="s">
        <v>234</v>
      </c>
      <c r="C26" s="1067">
        <f>SUM(C27:C30)</f>
        <v>515347.69999999995</v>
      </c>
      <c r="D26" s="1067">
        <f t="shared" ref="D26:H26" si="1">SUM(D27:D30)</f>
        <v>506196.1</v>
      </c>
      <c r="E26" s="1067">
        <f t="shared" si="1"/>
        <v>507519.89999999997</v>
      </c>
      <c r="F26" s="1067">
        <f t="shared" si="1"/>
        <v>494708.5</v>
      </c>
      <c r="G26" s="1067">
        <f t="shared" si="1"/>
        <v>502587.39999999997</v>
      </c>
      <c r="H26" s="1068">
        <f t="shared" si="1"/>
        <v>511404.60000000003</v>
      </c>
    </row>
    <row r="27" spans="1:8">
      <c r="A27" s="106" t="s">
        <v>103</v>
      </c>
      <c r="B27" s="99" t="s">
        <v>235</v>
      </c>
      <c r="C27" s="1069">
        <v>11082.1</v>
      </c>
      <c r="D27" s="1049">
        <v>10970.1</v>
      </c>
      <c r="E27" s="1049">
        <v>9478.6</v>
      </c>
      <c r="F27" s="1049">
        <v>8350.2000000000007</v>
      </c>
      <c r="G27" s="1049">
        <v>8344.2999999999993</v>
      </c>
      <c r="H27" s="1050">
        <v>8289.4</v>
      </c>
    </row>
    <row r="28" spans="1:8">
      <c r="A28" s="107" t="s">
        <v>109</v>
      </c>
      <c r="B28" s="101" t="s">
        <v>236</v>
      </c>
      <c r="C28" s="1070">
        <v>334098.59999999998</v>
      </c>
      <c r="D28" s="1052">
        <v>321687</v>
      </c>
      <c r="E28" s="1052">
        <v>324704.8</v>
      </c>
      <c r="F28" s="1052">
        <v>315801.8</v>
      </c>
      <c r="G28" s="1052">
        <v>322989.59999999998</v>
      </c>
      <c r="H28" s="1053">
        <v>340428.2</v>
      </c>
    </row>
    <row r="29" spans="1:8">
      <c r="A29" s="107" t="s">
        <v>130</v>
      </c>
      <c r="B29" s="101" t="s">
        <v>237</v>
      </c>
      <c r="C29" s="1070">
        <v>167169</v>
      </c>
      <c r="D29" s="1052">
        <v>170541</v>
      </c>
      <c r="E29" s="1052">
        <v>170338.5</v>
      </c>
      <c r="F29" s="1052">
        <v>167558.5</v>
      </c>
      <c r="G29" s="1052">
        <v>168255.5</v>
      </c>
      <c r="H29" s="1053">
        <v>159689</v>
      </c>
    </row>
    <row r="30" spans="1:8" ht="15" thickBot="1">
      <c r="A30" s="107" t="s">
        <v>140</v>
      </c>
      <c r="B30" s="103" t="s">
        <v>238</v>
      </c>
      <c r="C30" s="1071">
        <v>2998</v>
      </c>
      <c r="D30" s="1055">
        <v>2998</v>
      </c>
      <c r="E30" s="1055">
        <v>2998</v>
      </c>
      <c r="F30" s="1055">
        <v>2998</v>
      </c>
      <c r="G30" s="1055">
        <v>2998</v>
      </c>
      <c r="H30" s="1056">
        <v>2998</v>
      </c>
    </row>
    <row r="31" spans="1:8" ht="15" thickBot="1">
      <c r="A31" s="96" t="s">
        <v>146</v>
      </c>
      <c r="B31" s="108" t="s">
        <v>239</v>
      </c>
      <c r="C31" s="1067">
        <f>C9+C26</f>
        <v>29417776.699999999</v>
      </c>
      <c r="D31" s="1067">
        <f t="shared" ref="D31:H31" si="2">D9+D26</f>
        <v>30483638.100000001</v>
      </c>
      <c r="E31" s="1067">
        <f t="shared" si="2"/>
        <v>30480504.899999999</v>
      </c>
      <c r="F31" s="1067">
        <f t="shared" si="2"/>
        <v>30462766.5</v>
      </c>
      <c r="G31" s="1067">
        <f t="shared" si="2"/>
        <v>31013102.399999999</v>
      </c>
      <c r="H31" s="1068">
        <f t="shared" si="2"/>
        <v>31754199.600000001</v>
      </c>
    </row>
    <row r="32" spans="1:8" ht="15" thickBot="1">
      <c r="A32" s="109" t="s">
        <v>240</v>
      </c>
      <c r="B32" s="110" t="s">
        <v>241</v>
      </c>
      <c r="C32" s="1072">
        <v>3487266</v>
      </c>
      <c r="D32" s="1073">
        <v>3487266</v>
      </c>
      <c r="E32" s="1073">
        <v>3771010</v>
      </c>
      <c r="F32" s="1073">
        <v>3771010</v>
      </c>
      <c r="G32" s="1073">
        <v>3771010</v>
      </c>
      <c r="H32" s="1074">
        <v>3769356</v>
      </c>
    </row>
    <row r="33" spans="1:8" ht="15" thickBot="1">
      <c r="A33" s="111" t="s">
        <v>242</v>
      </c>
      <c r="B33" s="112" t="s">
        <v>894</v>
      </c>
      <c r="C33" s="1075">
        <f>C32/C31</f>
        <v>0.11854281292440431</v>
      </c>
      <c r="D33" s="1075">
        <f t="shared" ref="D33:H33" si="3">D32/D31</f>
        <v>0.11439795960574665</v>
      </c>
      <c r="E33" s="1075">
        <f t="shared" si="3"/>
        <v>0.12371875112869275</v>
      </c>
      <c r="F33" s="1075">
        <f t="shared" si="3"/>
        <v>0.12379079227751688</v>
      </c>
      <c r="G33" s="1075">
        <f t="shared" si="3"/>
        <v>0.12159409114774665</v>
      </c>
      <c r="H33" s="1076">
        <f t="shared" si="3"/>
        <v>0.11870417291198232</v>
      </c>
    </row>
    <row r="34" spans="1:8" ht="15.75" customHeight="1" thickBot="1">
      <c r="A34" s="96" t="s">
        <v>243</v>
      </c>
      <c r="B34" s="1077" t="s">
        <v>895</v>
      </c>
      <c r="C34" s="1648">
        <f>AVERAGE(C33:H33)</f>
        <v>0.12012476333268159</v>
      </c>
      <c r="D34" s="1649"/>
      <c r="E34" s="1649"/>
      <c r="F34" s="1649"/>
      <c r="G34" s="1649"/>
      <c r="H34" s="1650"/>
    </row>
  </sheetData>
  <mergeCells count="5">
    <mergeCell ref="A3:H3"/>
    <mergeCell ref="A4:H4"/>
    <mergeCell ref="A5:H5"/>
    <mergeCell ref="G6:H6"/>
    <mergeCell ref="C34:H34"/>
  </mergeCells>
  <printOptions horizontalCentered="1"/>
  <pageMargins left="0.23622047244094491" right="0.23622047244094491" top="0.31496062992125984" bottom="0.74803149606299213" header="0.15748031496062992" footer="0.31496062992125984"/>
  <pageSetup paperSize="9" scale="81" fitToHeight="2" orientation="landscape"/>
  <headerFooter>
    <oddHeader>&amp;L&amp;"Tahoma,Bold"Уни Банка АД Скопје&amp;R&amp;"Tahoma,Bold"Образец СЗО</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9"/>
  <sheetViews>
    <sheetView topLeftCell="B1" zoomScaleNormal="100" workbookViewId="0">
      <selection activeCell="O35" sqref="O35"/>
    </sheetView>
  </sheetViews>
  <sheetFormatPr defaultColWidth="9.140625" defaultRowHeight="14.25"/>
  <cols>
    <col min="1" max="2" width="9.140625" style="1"/>
    <col min="3" max="3" width="33.85546875" style="1" customWidth="1"/>
    <col min="4" max="4" width="94.5703125" style="1" customWidth="1"/>
    <col min="5" max="16384" width="9.140625" style="1"/>
  </cols>
  <sheetData>
    <row r="2" spans="2:4">
      <c r="B2" s="1381" t="s">
        <v>677</v>
      </c>
      <c r="C2" s="1381"/>
      <c r="D2" s="1381"/>
    </row>
    <row r="3" spans="2:4" ht="15" thickBot="1"/>
    <row r="4" spans="2:4" ht="28.5">
      <c r="B4" s="254" t="s">
        <v>0</v>
      </c>
      <c r="C4" s="254" t="s">
        <v>370</v>
      </c>
      <c r="D4" s="254" t="s">
        <v>29</v>
      </c>
    </row>
    <row r="5" spans="2:4" ht="15" thickBot="1">
      <c r="B5" s="255">
        <v>1</v>
      </c>
      <c r="C5" s="255">
        <v>2</v>
      </c>
      <c r="D5" s="312">
        <v>3</v>
      </c>
    </row>
    <row r="6" spans="2:4">
      <c r="B6" s="132">
        <v>1</v>
      </c>
      <c r="C6" s="585" t="s">
        <v>708</v>
      </c>
      <c r="D6" s="313"/>
    </row>
    <row r="7" spans="2:4">
      <c r="B7" s="132">
        <v>2</v>
      </c>
      <c r="C7" s="585" t="s">
        <v>385</v>
      </c>
      <c r="D7" s="314"/>
    </row>
    <row r="8" spans="2:4">
      <c r="B8" s="132">
        <v>3</v>
      </c>
      <c r="C8" s="585" t="s">
        <v>386</v>
      </c>
      <c r="D8" s="314"/>
    </row>
    <row r="9" spans="2:4" ht="15" thickBot="1">
      <c r="B9" s="184">
        <v>4</v>
      </c>
      <c r="C9" s="586" t="s">
        <v>342</v>
      </c>
      <c r="D9" s="315"/>
    </row>
  </sheetData>
  <mergeCells count="1">
    <mergeCell ref="B2:D2"/>
  </mergeCells>
  <printOptions horizontalCentered="1"/>
  <pageMargins left="0.7" right="0.7" top="0.75" bottom="0.75" header="0.3" footer="0.3"/>
  <pageSetup paperSize="9" scale="89" orientation="landscape"/>
  <headerFooter>
    <oddHeader>&amp;L&amp;"Tahoma,Bold"Банка/Штедилница __________________________&amp;R&amp;"Tahoma,Bold"Образец ФИНТЕК</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3"/>
  <sheetViews>
    <sheetView zoomScale="90" zoomScaleNormal="90" zoomScaleSheetLayoutView="100" workbookViewId="0">
      <selection activeCell="C11" sqref="C11"/>
    </sheetView>
  </sheetViews>
  <sheetFormatPr defaultColWidth="9.140625" defaultRowHeight="14.25"/>
  <cols>
    <col min="1" max="1" width="9.140625" style="1"/>
    <col min="2" max="2" width="47.7109375" style="1" customWidth="1"/>
    <col min="3" max="3" width="108.140625" style="1" customWidth="1"/>
    <col min="4" max="4" width="9.140625" style="1"/>
    <col min="5" max="5" width="49.28515625" style="1" customWidth="1"/>
    <col min="6" max="16384" width="9.140625" style="1"/>
  </cols>
  <sheetData>
    <row r="1" spans="1:5" ht="15" customHeight="1">
      <c r="A1" s="1381"/>
      <c r="B1" s="1381"/>
      <c r="C1" s="1381"/>
    </row>
    <row r="3" spans="1:5">
      <c r="A3" s="127" t="s">
        <v>717</v>
      </c>
    </row>
    <row r="4" spans="1:5" ht="15" thickBot="1"/>
    <row r="5" spans="1:5" ht="30" customHeight="1" thickBot="1">
      <c r="A5" s="212" t="s">
        <v>0</v>
      </c>
      <c r="B5" s="213" t="s">
        <v>327</v>
      </c>
      <c r="C5" s="214" t="s">
        <v>29</v>
      </c>
    </row>
    <row r="6" spans="1:5" ht="16.899999999999999" customHeight="1" thickBot="1">
      <c r="A6" s="244">
        <v>1</v>
      </c>
      <c r="B6" s="245">
        <v>2</v>
      </c>
      <c r="C6" s="275">
        <v>3</v>
      </c>
    </row>
    <row r="7" spans="1:5" ht="241.5" customHeight="1">
      <c r="A7" s="2">
        <v>1</v>
      </c>
      <c r="B7" s="320" t="s">
        <v>324</v>
      </c>
      <c r="C7" s="627" t="s">
        <v>718</v>
      </c>
    </row>
    <row r="8" spans="1:5" ht="323.25" customHeight="1">
      <c r="A8" s="306">
        <v>2</v>
      </c>
      <c r="B8" s="365" t="s">
        <v>325</v>
      </c>
      <c r="C8" s="628" t="s">
        <v>719</v>
      </c>
      <c r="E8" s="629"/>
    </row>
    <row r="9" spans="1:5" ht="87.75" customHeight="1">
      <c r="A9" s="306">
        <v>3</v>
      </c>
      <c r="B9" s="365" t="s">
        <v>326</v>
      </c>
      <c r="C9" s="630" t="s">
        <v>720</v>
      </c>
    </row>
    <row r="10" spans="1:5" ht="225.75" customHeight="1">
      <c r="A10" s="306">
        <v>4</v>
      </c>
      <c r="B10" s="365" t="s">
        <v>328</v>
      </c>
      <c r="C10" s="631" t="s">
        <v>721</v>
      </c>
    </row>
    <row r="11" spans="1:5" ht="116.25" customHeight="1" thickBot="1">
      <c r="A11" s="307">
        <v>5</v>
      </c>
      <c r="B11" s="560" t="s">
        <v>722</v>
      </c>
      <c r="C11" s="302" t="s">
        <v>896</v>
      </c>
    </row>
    <row r="13" spans="1:5">
      <c r="C13" s="180"/>
    </row>
  </sheetData>
  <mergeCells count="1">
    <mergeCell ref="A1:C1"/>
  </mergeCells>
  <conditionalFormatting sqref="C8:C9">
    <cfRule type="cellIs" dxfId="7" priority="2" stopIfTrue="1" operator="lessThan">
      <formula>0</formula>
    </cfRule>
  </conditionalFormatting>
  <conditionalFormatting sqref="C10">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45" orientation="landscape"/>
  <headerFooter>
    <oddHeader>&amp;L&amp;"Tahoma,Bold"Уни Банка АД Скопје&amp;R&amp;"Tahoma,Bold"Образец УР1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D22"/>
  <sheetViews>
    <sheetView zoomScaleNormal="100" zoomScaleSheetLayoutView="100" workbookViewId="0">
      <selection activeCell="K7" sqref="K7"/>
    </sheetView>
  </sheetViews>
  <sheetFormatPr defaultColWidth="9.140625" defaultRowHeight="14.25"/>
  <cols>
    <col min="1" max="2" width="9.140625" style="1"/>
    <col min="3" max="3" width="42.42578125" style="1" customWidth="1"/>
    <col min="4" max="4" width="96.7109375" style="1" customWidth="1"/>
    <col min="5" max="16384" width="9.140625" style="1"/>
  </cols>
  <sheetData>
    <row r="2" spans="2:4">
      <c r="B2" s="1388" t="s">
        <v>334</v>
      </c>
      <c r="C2" s="1388"/>
      <c r="D2" s="1388"/>
    </row>
    <row r="3" spans="2:4" ht="15" thickBot="1"/>
    <row r="4" spans="2:4" ht="29.25" thickBot="1">
      <c r="B4" s="218" t="s">
        <v>0</v>
      </c>
      <c r="C4" s="219" t="s">
        <v>329</v>
      </c>
      <c r="D4" s="220" t="s">
        <v>29</v>
      </c>
    </row>
    <row r="5" spans="2:4" ht="15" thickBot="1">
      <c r="B5" s="244">
        <v>1</v>
      </c>
      <c r="C5" s="245">
        <v>2</v>
      </c>
      <c r="D5" s="275">
        <v>3</v>
      </c>
    </row>
    <row r="6" spans="2:4" ht="201" customHeight="1">
      <c r="B6" s="308">
        <v>1</v>
      </c>
      <c r="C6" s="520" t="s">
        <v>403</v>
      </c>
      <c r="D6" s="3" t="s">
        <v>940</v>
      </c>
    </row>
    <row r="7" spans="2:4" ht="85.5">
      <c r="B7" s="373">
        <v>2</v>
      </c>
      <c r="C7" s="365" t="s">
        <v>404</v>
      </c>
      <c r="D7" s="374" t="s">
        <v>941</v>
      </c>
    </row>
    <row r="8" spans="2:4" ht="28.5">
      <c r="B8" s="1088">
        <v>3</v>
      </c>
      <c r="C8" s="1089" t="s">
        <v>690</v>
      </c>
      <c r="D8" s="1090"/>
    </row>
    <row r="9" spans="2:4">
      <c r="B9" s="1088"/>
      <c r="C9" s="1091" t="s">
        <v>942</v>
      </c>
      <c r="D9" s="1092">
        <v>1</v>
      </c>
    </row>
    <row r="10" spans="2:4">
      <c r="B10" s="1088"/>
      <c r="C10" s="1091" t="s">
        <v>943</v>
      </c>
      <c r="D10" s="1092">
        <v>1</v>
      </c>
    </row>
    <row r="11" spans="2:4">
      <c r="B11" s="1088"/>
      <c r="C11" s="1091" t="s">
        <v>944</v>
      </c>
      <c r="D11" s="1092">
        <v>0</v>
      </c>
    </row>
    <row r="12" spans="2:4">
      <c r="B12" s="1088"/>
      <c r="C12" s="1091" t="s">
        <v>945</v>
      </c>
      <c r="D12" s="1092">
        <v>1</v>
      </c>
    </row>
    <row r="13" spans="2:4">
      <c r="B13" s="1088"/>
      <c r="C13" s="1091" t="s">
        <v>946</v>
      </c>
      <c r="D13" s="1092">
        <v>1</v>
      </c>
    </row>
    <row r="14" spans="2:4">
      <c r="B14" s="1088"/>
      <c r="C14" s="1091" t="s">
        <v>947</v>
      </c>
      <c r="D14" s="1092">
        <v>1</v>
      </c>
    </row>
    <row r="15" spans="2:4">
      <c r="B15" s="1088"/>
      <c r="C15" s="1091" t="s">
        <v>948</v>
      </c>
      <c r="D15" s="1092">
        <v>0</v>
      </c>
    </row>
    <row r="16" spans="2:4">
      <c r="B16" s="1088"/>
      <c r="C16" s="1091" t="s">
        <v>949</v>
      </c>
      <c r="D16" s="1092">
        <v>0</v>
      </c>
    </row>
    <row r="17" spans="2:4" ht="114">
      <c r="B17" s="306">
        <v>4</v>
      </c>
      <c r="C17" s="365" t="s">
        <v>332</v>
      </c>
      <c r="D17" s="4" t="s">
        <v>950</v>
      </c>
    </row>
    <row r="18" spans="2:4" ht="409.5">
      <c r="B18" s="306">
        <v>5</v>
      </c>
      <c r="C18" s="365" t="s">
        <v>405</v>
      </c>
      <c r="D18" s="4" t="s">
        <v>951</v>
      </c>
    </row>
    <row r="19" spans="2:4" ht="99.75">
      <c r="B19" s="306">
        <v>6</v>
      </c>
      <c r="C19" s="365" t="s">
        <v>330</v>
      </c>
      <c r="D19" s="4" t="s">
        <v>952</v>
      </c>
    </row>
    <row r="20" spans="2:4" ht="370.5">
      <c r="B20" s="211">
        <v>7</v>
      </c>
      <c r="C20" s="318" t="s">
        <v>333</v>
      </c>
      <c r="D20" s="325" t="s">
        <v>953</v>
      </c>
    </row>
    <row r="21" spans="2:4" ht="15.75" thickBot="1">
      <c r="B21" s="307">
        <v>8</v>
      </c>
      <c r="C21" s="179" t="s">
        <v>334</v>
      </c>
      <c r="D21" s="1093" t="s">
        <v>678</v>
      </c>
    </row>
    <row r="22" spans="2:4">
      <c r="D22" s="163"/>
    </row>
  </sheetData>
  <mergeCells count="1">
    <mergeCell ref="B2:D2"/>
  </mergeCells>
  <conditionalFormatting sqref="D8:D20">
    <cfRule type="cellIs" dxfId="5" priority="1" stopIfTrue="1" operator="lessThan">
      <formula>0</formula>
    </cfRule>
  </conditionalFormatting>
  <hyperlinks>
    <hyperlink ref="D21" r:id="rId1"/>
  </hyperlinks>
  <printOptions horizontalCentered="1"/>
  <pageMargins left="0.7" right="0.7" top="0.75" bottom="0.75" header="0.3" footer="0.3"/>
  <pageSetup paperSize="9" scale="32" orientation="landscape"/>
  <headerFooter>
    <oddHeader>&amp;L&amp;"Tahoma,Bold"УНИ Банка АД Скопје&amp;R&amp;"Tahoma,Bold"Образец КО1</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B1:H52"/>
  <sheetViews>
    <sheetView zoomScaleNormal="100" zoomScaleSheetLayoutView="100" workbookViewId="0">
      <selection activeCell="D41" sqref="D41"/>
    </sheetView>
  </sheetViews>
  <sheetFormatPr defaultColWidth="9.140625" defaultRowHeight="14.25"/>
  <cols>
    <col min="1" max="1" width="9.140625" style="303"/>
    <col min="2" max="2" width="11.5703125" style="303" bestFit="1" customWidth="1"/>
    <col min="3" max="3" width="33.140625" style="303" customWidth="1"/>
    <col min="4" max="4" width="151.7109375" style="303" customWidth="1"/>
    <col min="5" max="6" width="20.140625" style="303" customWidth="1"/>
    <col min="7" max="8" width="20.140625" style="1204" customWidth="1"/>
    <col min="9" max="16384" width="9.140625" style="303"/>
  </cols>
  <sheetData>
    <row r="1" spans="2:8">
      <c r="B1" s="1390" t="s">
        <v>672</v>
      </c>
      <c r="C1" s="1390"/>
      <c r="D1" s="1390"/>
    </row>
    <row r="3" spans="2:8" ht="86.25" thickBot="1">
      <c r="B3" s="1003" t="s">
        <v>460</v>
      </c>
    </row>
    <row r="4" spans="2:8" ht="29.25" thickBot="1">
      <c r="B4" s="239" t="s">
        <v>0</v>
      </c>
      <c r="C4" s="561" t="s">
        <v>335</v>
      </c>
      <c r="D4" s="562" t="s">
        <v>29</v>
      </c>
      <c r="E4" s="1205"/>
      <c r="F4" s="1205"/>
      <c r="G4" s="1206"/>
    </row>
    <row r="5" spans="2:8" ht="15" thickBot="1">
      <c r="B5" s="563">
        <v>1</v>
      </c>
      <c r="C5" s="564">
        <v>2</v>
      </c>
      <c r="D5" s="565">
        <v>3</v>
      </c>
      <c r="E5" s="1205"/>
      <c r="F5" s="1205"/>
      <c r="G5" s="1206"/>
    </row>
    <row r="6" spans="2:8" ht="299.25" customHeight="1">
      <c r="B6" s="566">
        <v>1</v>
      </c>
      <c r="C6" s="567" t="s">
        <v>347</v>
      </c>
      <c r="D6" s="223" t="s">
        <v>973</v>
      </c>
      <c r="E6" s="1205"/>
      <c r="F6" s="1205"/>
      <c r="G6" s="1206"/>
    </row>
    <row r="7" spans="2:8" ht="54" customHeight="1">
      <c r="B7" s="568">
        <v>2</v>
      </c>
      <c r="C7" s="569" t="s">
        <v>331</v>
      </c>
      <c r="D7" s="375" t="s">
        <v>974</v>
      </c>
      <c r="E7" s="1205"/>
      <c r="F7" s="1205"/>
      <c r="G7" s="1206"/>
    </row>
    <row r="8" spans="2:8" ht="183" customHeight="1">
      <c r="B8" s="1207">
        <v>3</v>
      </c>
      <c r="C8" s="1208" t="s">
        <v>337</v>
      </c>
      <c r="D8" s="1209" t="s">
        <v>975</v>
      </c>
      <c r="E8" s="1205"/>
      <c r="F8" s="1205"/>
      <c r="G8" s="1206"/>
    </row>
    <row r="9" spans="2:8" ht="106.5" customHeight="1">
      <c r="B9" s="570">
        <v>4</v>
      </c>
      <c r="C9" s="559" t="s">
        <v>691</v>
      </c>
      <c r="D9" s="375" t="s">
        <v>976</v>
      </c>
      <c r="E9" s="1205"/>
      <c r="F9" s="1205"/>
      <c r="G9" s="1206"/>
    </row>
    <row r="10" spans="2:8" ht="246.75" customHeight="1" thickBot="1">
      <c r="B10" s="571">
        <v>5</v>
      </c>
      <c r="C10" s="560" t="s">
        <v>336</v>
      </c>
      <c r="D10" s="572" t="s">
        <v>977</v>
      </c>
      <c r="E10" s="1205"/>
      <c r="F10" s="1205"/>
      <c r="G10" s="1206"/>
    </row>
    <row r="11" spans="2:8">
      <c r="B11" s="1205"/>
      <c r="C11" s="1205"/>
      <c r="D11" s="1210"/>
      <c r="E11" s="1205"/>
      <c r="F11" s="1205"/>
      <c r="G11" s="1206"/>
    </row>
    <row r="12" spans="2:8" ht="100.5" thickBot="1">
      <c r="B12" s="1211" t="s">
        <v>408</v>
      </c>
      <c r="C12" s="1205"/>
      <c r="D12" s="1205"/>
      <c r="E12" s="1205"/>
      <c r="F12" s="1205"/>
      <c r="G12" s="1206"/>
    </row>
    <row r="13" spans="2:8" ht="57.75" thickBot="1">
      <c r="B13" s="216" t="s">
        <v>0</v>
      </c>
      <c r="C13" s="1391" t="s">
        <v>29</v>
      </c>
      <c r="D13" s="1392"/>
      <c r="E13" s="187" t="s">
        <v>680</v>
      </c>
      <c r="F13" s="187" t="s">
        <v>681</v>
      </c>
      <c r="G13" s="1212" t="s">
        <v>272</v>
      </c>
      <c r="H13" s="1213" t="s">
        <v>273</v>
      </c>
    </row>
    <row r="14" spans="2:8" ht="15.75" customHeight="1" thickBot="1">
      <c r="B14" s="217">
        <v>1</v>
      </c>
      <c r="C14" s="1393">
        <v>2</v>
      </c>
      <c r="D14" s="1394"/>
      <c r="E14" s="1214">
        <v>3</v>
      </c>
      <c r="F14" s="1214">
        <v>4</v>
      </c>
      <c r="G14" s="1215">
        <v>5</v>
      </c>
      <c r="H14" s="1216">
        <v>6</v>
      </c>
    </row>
    <row r="15" spans="2:8">
      <c r="B15" s="1217">
        <v>1</v>
      </c>
      <c r="C15" s="1395" t="s">
        <v>692</v>
      </c>
      <c r="D15" s="1218" t="s">
        <v>461</v>
      </c>
      <c r="E15" s="1219">
        <v>6</v>
      </c>
      <c r="F15" s="1219">
        <v>4</v>
      </c>
      <c r="G15" s="1219">
        <v>42</v>
      </c>
      <c r="H15" s="1220">
        <v>380</v>
      </c>
    </row>
    <row r="16" spans="2:8" ht="15" customHeight="1" thickBot="1">
      <c r="B16" s="1221">
        <v>2</v>
      </c>
      <c r="C16" s="1396"/>
      <c r="D16" s="527" t="s">
        <v>693</v>
      </c>
      <c r="E16" s="1222">
        <v>2527</v>
      </c>
      <c r="F16" s="1222">
        <v>27375</v>
      </c>
      <c r="G16" s="1223">
        <v>100206</v>
      </c>
      <c r="H16" s="1223">
        <v>309017</v>
      </c>
    </row>
    <row r="17" spans="2:8">
      <c r="B17" s="1224">
        <v>3</v>
      </c>
      <c r="C17" s="1397" t="s">
        <v>694</v>
      </c>
      <c r="D17" s="1225" t="s">
        <v>462</v>
      </c>
      <c r="E17" s="1226">
        <v>6</v>
      </c>
      <c r="F17" s="1226">
        <v>4</v>
      </c>
      <c r="G17" s="1227">
        <v>34</v>
      </c>
      <c r="H17" s="1228">
        <v>302</v>
      </c>
    </row>
    <row r="18" spans="2:8" ht="15" customHeight="1" thickBot="1">
      <c r="B18" s="1229">
        <v>4</v>
      </c>
      <c r="C18" s="1396"/>
      <c r="D18" s="1230" t="s">
        <v>695</v>
      </c>
      <c r="E18" s="1231">
        <v>2677</v>
      </c>
      <c r="F18" s="1231">
        <v>8325</v>
      </c>
      <c r="G18" s="1232">
        <v>26492</v>
      </c>
      <c r="H18" s="1232">
        <v>41510</v>
      </c>
    </row>
    <row r="19" spans="2:8" ht="15.75" customHeight="1" thickBot="1">
      <c r="B19" s="1233">
        <v>5</v>
      </c>
      <c r="C19" s="1398" t="s">
        <v>696</v>
      </c>
      <c r="D19" s="1399"/>
      <c r="E19" s="1234">
        <f>E16+E18</f>
        <v>5204</v>
      </c>
      <c r="F19" s="1234">
        <f>F16+F18</f>
        <v>35700</v>
      </c>
      <c r="G19" s="1235">
        <f>G16+G18</f>
        <v>126698</v>
      </c>
      <c r="H19" s="1235">
        <f>H16+H18</f>
        <v>350527</v>
      </c>
    </row>
    <row r="20" spans="2:8">
      <c r="B20" s="1205"/>
      <c r="C20" s="1205"/>
      <c r="D20" s="1205"/>
      <c r="E20" s="1205"/>
      <c r="F20" s="1205"/>
      <c r="G20" s="1206"/>
    </row>
    <row r="21" spans="2:8" ht="15" thickBot="1">
      <c r="B21" s="1389" t="s">
        <v>697</v>
      </c>
      <c r="C21" s="1389"/>
      <c r="D21" s="1389"/>
      <c r="E21" s="1205"/>
      <c r="F21" s="1205"/>
      <c r="G21" s="1206"/>
    </row>
    <row r="22" spans="2:8" ht="29.25" thickBot="1">
      <c r="B22" s="573" t="s">
        <v>298</v>
      </c>
      <c r="C22" s="1236" t="s">
        <v>338</v>
      </c>
      <c r="D22" s="573" t="s">
        <v>698</v>
      </c>
      <c r="E22" s="1205"/>
      <c r="F22" s="1205"/>
      <c r="G22" s="1206"/>
    </row>
    <row r="23" spans="2:8" ht="15" thickBot="1">
      <c r="B23" s="1237">
        <v>1</v>
      </c>
      <c r="C23" s="563">
        <v>2</v>
      </c>
      <c r="D23" s="579">
        <v>3</v>
      </c>
      <c r="E23" s="1205"/>
      <c r="F23" s="1205"/>
      <c r="G23" s="1206"/>
    </row>
    <row r="24" spans="2:8" ht="15" thickBot="1">
      <c r="B24" s="1238" t="s">
        <v>5</v>
      </c>
      <c r="C24" s="574" t="s">
        <v>680</v>
      </c>
      <c r="D24" s="1239">
        <f>D25+D26+D27+D28+D29+D30</f>
        <v>5204</v>
      </c>
      <c r="E24" s="1205"/>
      <c r="F24" s="1205"/>
      <c r="G24" s="1206"/>
    </row>
    <row r="25" spans="2:8">
      <c r="B25" s="1240">
        <v>1</v>
      </c>
      <c r="C25" s="575" t="s">
        <v>978</v>
      </c>
      <c r="D25" s="1241">
        <v>1094</v>
      </c>
      <c r="E25" s="1205"/>
      <c r="F25" s="1205"/>
      <c r="G25" s="1206"/>
    </row>
    <row r="26" spans="2:8">
      <c r="B26" s="1242">
        <v>2</v>
      </c>
      <c r="C26" s="576" t="s">
        <v>979</v>
      </c>
      <c r="D26" s="1243">
        <v>1129</v>
      </c>
      <c r="E26" s="1205"/>
      <c r="F26" s="1205"/>
      <c r="G26" s="1206"/>
    </row>
    <row r="27" spans="2:8">
      <c r="B27" s="1242" t="s">
        <v>193</v>
      </c>
      <c r="C27" s="576" t="s">
        <v>980</v>
      </c>
      <c r="D27" s="1243">
        <v>1129</v>
      </c>
      <c r="E27" s="1205"/>
      <c r="F27" s="1205"/>
      <c r="G27" s="1206"/>
    </row>
    <row r="28" spans="2:8">
      <c r="B28" s="1242" t="s">
        <v>193</v>
      </c>
      <c r="C28" s="576" t="s">
        <v>981</v>
      </c>
      <c r="D28" s="1243">
        <v>615</v>
      </c>
      <c r="E28" s="1205"/>
      <c r="F28" s="1205"/>
      <c r="G28" s="1206"/>
    </row>
    <row r="29" spans="2:8" ht="15" thickBot="1">
      <c r="B29" s="1244" t="s">
        <v>193</v>
      </c>
      <c r="C29" s="577" t="s">
        <v>982</v>
      </c>
      <c r="D29" s="1245">
        <v>598</v>
      </c>
      <c r="E29" s="1205"/>
      <c r="F29" s="1205"/>
      <c r="G29" s="1206"/>
    </row>
    <row r="30" spans="2:8" ht="15" thickBot="1">
      <c r="B30" s="1246"/>
      <c r="C30" s="1247" t="s">
        <v>983</v>
      </c>
      <c r="D30" s="1248">
        <v>639</v>
      </c>
      <c r="E30" s="1205"/>
      <c r="F30" s="1205"/>
      <c r="G30" s="1206"/>
    </row>
    <row r="31" spans="2:8" ht="15" thickBot="1">
      <c r="B31" s="1238" t="s">
        <v>9</v>
      </c>
      <c r="C31" s="574" t="s">
        <v>681</v>
      </c>
      <c r="D31" s="1239">
        <f>D32+D33+D34+D35</f>
        <v>35700</v>
      </c>
      <c r="E31" s="1205"/>
      <c r="F31" s="1205"/>
      <c r="G31" s="1206"/>
    </row>
    <row r="32" spans="2:8">
      <c r="B32" s="1240">
        <v>1</v>
      </c>
      <c r="C32" s="575" t="s">
        <v>984</v>
      </c>
      <c r="D32" s="1241">
        <v>12872</v>
      </c>
      <c r="E32" s="1205"/>
      <c r="F32" s="1205"/>
      <c r="G32" s="1206"/>
    </row>
    <row r="33" spans="2:7">
      <c r="B33" s="1242">
        <v>2</v>
      </c>
      <c r="C33" s="576" t="s">
        <v>985</v>
      </c>
      <c r="D33" s="1243">
        <v>12163</v>
      </c>
      <c r="E33" s="1205"/>
      <c r="F33" s="1205"/>
      <c r="G33" s="1206"/>
    </row>
    <row r="34" spans="2:7" ht="28.5">
      <c r="B34" s="1242" t="s">
        <v>193</v>
      </c>
      <c r="C34" s="576" t="s">
        <v>986</v>
      </c>
      <c r="D34" s="1243">
        <v>5839</v>
      </c>
      <c r="E34" s="1205"/>
      <c r="F34" s="1205"/>
      <c r="G34" s="1206"/>
    </row>
    <row r="35" spans="2:7" ht="28.5">
      <c r="B35" s="1242" t="s">
        <v>193</v>
      </c>
      <c r="C35" s="576" t="s">
        <v>987</v>
      </c>
      <c r="D35" s="1243">
        <v>4826</v>
      </c>
      <c r="E35" s="1205"/>
      <c r="F35" s="1205"/>
      <c r="G35" s="1206"/>
    </row>
    <row r="36" spans="2:7" ht="15" thickBot="1">
      <c r="B36" s="1244" t="s">
        <v>193</v>
      </c>
      <c r="C36" s="577"/>
      <c r="D36" s="1249"/>
      <c r="E36" s="1205"/>
      <c r="F36" s="1205"/>
      <c r="G36" s="1206"/>
    </row>
    <row r="37" spans="2:7">
      <c r="B37" s="1205"/>
      <c r="C37" s="1205"/>
      <c r="D37" s="1205"/>
      <c r="E37" s="1205"/>
      <c r="F37" s="1205"/>
      <c r="G37" s="1206"/>
    </row>
    <row r="38" spans="2:7" ht="15" thickBot="1">
      <c r="B38" s="1389" t="s">
        <v>699</v>
      </c>
      <c r="C38" s="1389"/>
      <c r="D38" s="1389"/>
      <c r="E38" s="1205"/>
      <c r="F38" s="1205"/>
      <c r="G38" s="1206"/>
    </row>
    <row r="39" spans="2:7" ht="29.25" thickBot="1">
      <c r="B39" s="578" t="s">
        <v>298</v>
      </c>
      <c r="C39" s="1250" t="s">
        <v>409</v>
      </c>
      <c r="D39" s="578" t="s">
        <v>682</v>
      </c>
      <c r="E39" s="1205"/>
      <c r="F39" s="1205"/>
      <c r="G39" s="1206"/>
    </row>
    <row r="40" spans="2:7" ht="15" thickBot="1">
      <c r="B40" s="1237">
        <v>1</v>
      </c>
      <c r="C40" s="217">
        <v>2</v>
      </c>
      <c r="D40" s="579">
        <v>3</v>
      </c>
      <c r="E40" s="1205"/>
      <c r="F40" s="1205"/>
      <c r="G40" s="1206"/>
    </row>
    <row r="41" spans="2:7">
      <c r="B41" s="1251">
        <v>1</v>
      </c>
      <c r="C41" s="580" t="s">
        <v>463</v>
      </c>
      <c r="D41" s="581"/>
      <c r="E41" s="1205"/>
      <c r="F41" s="1205"/>
      <c r="G41" s="1206"/>
    </row>
    <row r="42" spans="2:7">
      <c r="B42" s="1242">
        <v>2</v>
      </c>
      <c r="C42" s="582" t="s">
        <v>464</v>
      </c>
      <c r="D42" s="553">
        <v>2</v>
      </c>
      <c r="E42" s="1205"/>
      <c r="F42" s="1205"/>
      <c r="G42" s="1206"/>
    </row>
    <row r="43" spans="2:7">
      <c r="B43" s="1242">
        <v>3</v>
      </c>
      <c r="C43" s="582" t="s">
        <v>465</v>
      </c>
      <c r="D43" s="553"/>
      <c r="E43" s="1205"/>
      <c r="F43" s="1205"/>
      <c r="G43" s="1206"/>
    </row>
    <row r="44" spans="2:7">
      <c r="B44" s="1242">
        <v>4</v>
      </c>
      <c r="C44" s="582" t="s">
        <v>466</v>
      </c>
      <c r="D44" s="553"/>
      <c r="E44" s="1205"/>
      <c r="F44" s="1205"/>
      <c r="G44" s="1206"/>
    </row>
    <row r="45" spans="2:7">
      <c r="B45" s="1242">
        <v>5</v>
      </c>
      <c r="C45" s="582" t="s">
        <v>473</v>
      </c>
      <c r="D45" s="553"/>
      <c r="E45" s="1205"/>
      <c r="F45" s="1205"/>
      <c r="G45" s="1206"/>
    </row>
    <row r="46" spans="2:7">
      <c r="B46" s="1242">
        <v>6</v>
      </c>
      <c r="C46" s="582" t="s">
        <v>472</v>
      </c>
      <c r="D46" s="553"/>
      <c r="E46" s="1205"/>
      <c r="F46" s="1205"/>
      <c r="G46" s="1206"/>
    </row>
    <row r="47" spans="2:7">
      <c r="B47" s="1242">
        <v>7</v>
      </c>
      <c r="C47" s="582" t="s">
        <v>471</v>
      </c>
      <c r="D47" s="553"/>
      <c r="E47" s="1205"/>
      <c r="F47" s="1205"/>
      <c r="G47" s="1206"/>
    </row>
    <row r="48" spans="2:7">
      <c r="B48" s="1242">
        <v>8</v>
      </c>
      <c r="C48" s="582" t="s">
        <v>470</v>
      </c>
      <c r="D48" s="553"/>
      <c r="E48" s="1205"/>
      <c r="F48" s="1205"/>
      <c r="G48" s="1206"/>
    </row>
    <row r="49" spans="2:7">
      <c r="B49" s="1242">
        <v>9</v>
      </c>
      <c r="C49" s="582" t="s">
        <v>469</v>
      </c>
      <c r="D49" s="553"/>
      <c r="E49" s="1205"/>
      <c r="F49" s="1205"/>
      <c r="G49" s="1206"/>
    </row>
    <row r="50" spans="2:7">
      <c r="B50" s="1242">
        <v>10</v>
      </c>
      <c r="C50" s="582" t="s">
        <v>468</v>
      </c>
      <c r="D50" s="553"/>
      <c r="E50" s="1205"/>
      <c r="F50" s="1205"/>
      <c r="G50" s="1206"/>
    </row>
    <row r="51" spans="2:7">
      <c r="B51" s="1242">
        <v>11</v>
      </c>
      <c r="C51" s="582" t="s">
        <v>467</v>
      </c>
      <c r="D51" s="553"/>
      <c r="E51" s="1205"/>
      <c r="F51" s="1205"/>
      <c r="G51" s="1206"/>
    </row>
    <row r="52" spans="2:7" ht="15" thickBot="1">
      <c r="B52" s="1244">
        <v>12</v>
      </c>
      <c r="C52" s="583" t="s">
        <v>402</v>
      </c>
      <c r="D52" s="584"/>
      <c r="E52" s="1205"/>
      <c r="F52" s="1205"/>
      <c r="G52" s="1206"/>
    </row>
  </sheetData>
  <mergeCells count="8">
    <mergeCell ref="B21:D21"/>
    <mergeCell ref="B38:D38"/>
    <mergeCell ref="B1:D1"/>
    <mergeCell ref="C13:D13"/>
    <mergeCell ref="C14:D14"/>
    <mergeCell ref="C15:C16"/>
    <mergeCell ref="C17:C18"/>
    <mergeCell ref="C19:D19"/>
  </mergeCells>
  <conditionalFormatting sqref="D8 D10">
    <cfRule type="cellIs" dxfId="4" priority="1" stopIfTrue="1" operator="lessThan">
      <formula>0</formula>
    </cfRule>
  </conditionalFormatting>
  <printOptions horizontalCentered="1"/>
  <pageMargins left="0.51181102362204722" right="0.98425196850393704" top="0.74803149606299213" bottom="0.74803149606299213" header="0.31496062992125984" footer="0.31496062992125984"/>
  <pageSetup paperSize="9" scale="27" orientation="landscape"/>
  <headerFooter>
    <oddHeader>&amp;L&amp;"Tahoma,Bold"УНИ Банка АД Скопје&amp;R&amp;"Tahoma,Bold"Образец СН</oddHead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
  <sheetViews>
    <sheetView zoomScaleNormal="100" zoomScaleSheetLayoutView="100" workbookViewId="0">
      <selection sqref="A1:D1"/>
    </sheetView>
  </sheetViews>
  <sheetFormatPr defaultColWidth="9.140625" defaultRowHeight="14.25"/>
  <cols>
    <col min="1" max="1" width="11.85546875" style="39" bestFit="1" customWidth="1"/>
    <col min="2" max="2" width="80.5703125" style="38" customWidth="1"/>
    <col min="3" max="3" width="16.140625" style="38" customWidth="1"/>
    <col min="4" max="4" width="15.140625" style="81" bestFit="1" customWidth="1"/>
    <col min="5" max="5" width="14.7109375" style="38" customWidth="1"/>
    <col min="6" max="16384" width="9.140625" style="38"/>
  </cols>
  <sheetData>
    <row r="1" spans="1:4">
      <c r="A1" s="1400"/>
      <c r="B1" s="1400"/>
      <c r="C1" s="1400"/>
      <c r="D1" s="1400"/>
    </row>
    <row r="2" spans="1:4">
      <c r="A2" s="632"/>
      <c r="B2" s="632"/>
      <c r="C2" s="632"/>
      <c r="D2" s="632"/>
    </row>
    <row r="3" spans="1:4">
      <c r="A3" s="1401" t="s">
        <v>723</v>
      </c>
      <c r="B3" s="1401"/>
      <c r="C3" s="1401"/>
      <c r="D3" s="1401"/>
    </row>
    <row r="4" spans="1:4" ht="15" thickBot="1">
      <c r="C4" s="40" t="s">
        <v>1</v>
      </c>
    </row>
    <row r="5" spans="1:4" ht="40.5" customHeight="1" thickBot="1">
      <c r="A5" s="224" t="s">
        <v>28</v>
      </c>
      <c r="B5" s="225" t="s">
        <v>29</v>
      </c>
      <c r="C5" s="226" t="s">
        <v>410</v>
      </c>
      <c r="D5" s="227" t="s">
        <v>312</v>
      </c>
    </row>
    <row r="6" spans="1:4" s="42" customFormat="1" ht="15" thickBot="1">
      <c r="A6" s="228">
        <v>1</v>
      </c>
      <c r="B6" s="229">
        <v>2</v>
      </c>
      <c r="C6" s="230">
        <v>3</v>
      </c>
      <c r="D6" s="231">
        <v>4</v>
      </c>
    </row>
    <row r="7" spans="1:4" s="42" customFormat="1" ht="15" thickBot="1">
      <c r="A7" s="376" t="s">
        <v>5</v>
      </c>
      <c r="B7" s="1402" t="s">
        <v>31</v>
      </c>
      <c r="C7" s="1403"/>
      <c r="D7" s="1404"/>
    </row>
    <row r="8" spans="1:4" s="42" customFormat="1" ht="15" thickBot="1">
      <c r="A8" s="43" t="s">
        <v>30</v>
      </c>
      <c r="B8" s="44" t="s">
        <v>31</v>
      </c>
      <c r="C8" s="633">
        <v>3769356</v>
      </c>
      <c r="D8" s="41"/>
    </row>
    <row r="9" spans="1:4" s="42" customFormat="1" ht="15" thickBot="1">
      <c r="A9" s="43" t="s">
        <v>32</v>
      </c>
      <c r="B9" s="44" t="s">
        <v>33</v>
      </c>
      <c r="C9" s="633">
        <v>3769356</v>
      </c>
      <c r="D9" s="41"/>
    </row>
    <row r="10" spans="1:4" ht="15" thickBot="1">
      <c r="A10" s="43" t="s">
        <v>34</v>
      </c>
      <c r="B10" s="44" t="s">
        <v>35</v>
      </c>
      <c r="C10" s="633">
        <v>3228373</v>
      </c>
      <c r="D10" s="45"/>
    </row>
    <row r="11" spans="1:4" s="49" customFormat="1">
      <c r="A11" s="46" t="s">
        <v>36</v>
      </c>
      <c r="B11" s="47" t="s">
        <v>37</v>
      </c>
      <c r="C11" s="634">
        <v>3245212</v>
      </c>
      <c r="D11" s="48"/>
    </row>
    <row r="12" spans="1:4">
      <c r="A12" s="50" t="s">
        <v>38</v>
      </c>
      <c r="B12" s="181" t="s">
        <v>39</v>
      </c>
      <c r="C12" s="635">
        <v>545987</v>
      </c>
      <c r="D12" s="52"/>
    </row>
    <row r="13" spans="1:4">
      <c r="A13" s="50" t="s">
        <v>40</v>
      </c>
      <c r="B13" s="51" t="s">
        <v>41</v>
      </c>
      <c r="C13" s="636">
        <v>510387</v>
      </c>
      <c r="D13" s="52"/>
    </row>
    <row r="14" spans="1:4" s="54" customFormat="1">
      <c r="A14" s="50" t="s">
        <v>42</v>
      </c>
      <c r="B14" s="51" t="s">
        <v>43</v>
      </c>
      <c r="C14" s="636">
        <v>1899769</v>
      </c>
      <c r="D14" s="53"/>
    </row>
    <row r="15" spans="1:4">
      <c r="A15" s="50" t="s">
        <v>44</v>
      </c>
      <c r="B15" s="55" t="s">
        <v>45</v>
      </c>
      <c r="C15" s="637">
        <v>283939</v>
      </c>
      <c r="D15" s="53"/>
    </row>
    <row r="16" spans="1:4">
      <c r="A16" s="50" t="s">
        <v>46</v>
      </c>
      <c r="B16" s="55" t="s">
        <v>724</v>
      </c>
      <c r="C16" s="637">
        <v>0</v>
      </c>
      <c r="D16" s="53"/>
    </row>
    <row r="17" spans="1:4">
      <c r="A17" s="50" t="s">
        <v>47</v>
      </c>
      <c r="B17" s="55" t="s">
        <v>48</v>
      </c>
      <c r="C17" s="637">
        <v>0</v>
      </c>
      <c r="D17" s="53"/>
    </row>
    <row r="18" spans="1:4">
      <c r="A18" s="50" t="s">
        <v>49</v>
      </c>
      <c r="B18" s="56" t="s">
        <v>50</v>
      </c>
      <c r="C18" s="638">
        <v>5130</v>
      </c>
      <c r="D18" s="52"/>
    </row>
    <row r="19" spans="1:4" s="49" customFormat="1">
      <c r="A19" s="57" t="s">
        <v>51</v>
      </c>
      <c r="B19" s="58" t="s">
        <v>52</v>
      </c>
      <c r="C19" s="639">
        <v>-16839</v>
      </c>
      <c r="D19" s="59"/>
    </row>
    <row r="20" spans="1:4">
      <c r="A20" s="50" t="s">
        <v>53</v>
      </c>
      <c r="B20" s="232" t="s">
        <v>54</v>
      </c>
      <c r="C20" s="640">
        <v>0</v>
      </c>
      <c r="D20" s="53"/>
    </row>
    <row r="21" spans="1:4">
      <c r="A21" s="233" t="s">
        <v>55</v>
      </c>
      <c r="B21" s="51" t="s">
        <v>56</v>
      </c>
      <c r="C21" s="636">
        <v>-16839</v>
      </c>
      <c r="D21" s="53"/>
    </row>
    <row r="22" spans="1:4" ht="28.5">
      <c r="A22" s="50" t="s">
        <v>57</v>
      </c>
      <c r="B22" s="51" t="s">
        <v>58</v>
      </c>
      <c r="C22" s="636">
        <v>0</v>
      </c>
      <c r="D22" s="53"/>
    </row>
    <row r="23" spans="1:4">
      <c r="A23" s="234" t="s">
        <v>59</v>
      </c>
      <c r="B23" s="55" t="s">
        <v>60</v>
      </c>
      <c r="C23" s="637">
        <v>0</v>
      </c>
      <c r="D23" s="53"/>
    </row>
    <row r="24" spans="1:4">
      <c r="A24" s="50" t="s">
        <v>61</v>
      </c>
      <c r="B24" s="51" t="s">
        <v>62</v>
      </c>
      <c r="C24" s="636">
        <v>0</v>
      </c>
      <c r="D24" s="53"/>
    </row>
    <row r="25" spans="1:4">
      <c r="A25" s="50" t="s">
        <v>63</v>
      </c>
      <c r="B25" s="51" t="s">
        <v>64</v>
      </c>
      <c r="C25" s="636">
        <v>0</v>
      </c>
      <c r="D25" s="53"/>
    </row>
    <row r="26" spans="1:4">
      <c r="A26" s="50" t="s">
        <v>65</v>
      </c>
      <c r="B26" s="51" t="s">
        <v>66</v>
      </c>
      <c r="C26" s="636">
        <v>0</v>
      </c>
      <c r="D26" s="53"/>
    </row>
    <row r="27" spans="1:4" ht="28.5">
      <c r="A27" s="50" t="s">
        <v>67</v>
      </c>
      <c r="B27" s="235" t="s">
        <v>68</v>
      </c>
      <c r="C27" s="641">
        <v>0</v>
      </c>
      <c r="D27" s="53"/>
    </row>
    <row r="28" spans="1:4" ht="42.75" customHeight="1">
      <c r="A28" s="234" t="s">
        <v>69</v>
      </c>
      <c r="B28" s="51" t="s">
        <v>70</v>
      </c>
      <c r="C28" s="636">
        <v>0</v>
      </c>
      <c r="D28" s="53"/>
    </row>
    <row r="29" spans="1:4" ht="28.5" customHeight="1">
      <c r="A29" s="234" t="s">
        <v>71</v>
      </c>
      <c r="B29" s="51" t="s">
        <v>72</v>
      </c>
      <c r="C29" s="636">
        <v>0</v>
      </c>
      <c r="D29" s="53"/>
    </row>
    <row r="30" spans="1:4" ht="29.25" customHeight="1">
      <c r="A30" s="234" t="s">
        <v>73</v>
      </c>
      <c r="B30" s="235" t="s">
        <v>74</v>
      </c>
      <c r="C30" s="641">
        <v>0</v>
      </c>
      <c r="D30" s="53"/>
    </row>
    <row r="31" spans="1:4" ht="18.75" customHeight="1">
      <c r="A31" s="234" t="s">
        <v>75</v>
      </c>
      <c r="B31" s="51" t="s">
        <v>76</v>
      </c>
      <c r="C31" s="636">
        <v>0</v>
      </c>
      <c r="D31" s="53"/>
    </row>
    <row r="32" spans="1:4" ht="28.5">
      <c r="A32" s="236" t="s">
        <v>77</v>
      </c>
      <c r="B32" s="51" t="s">
        <v>78</v>
      </c>
      <c r="C32" s="636">
        <v>0</v>
      </c>
      <c r="D32" s="53"/>
    </row>
    <row r="33" spans="1:4">
      <c r="A33" s="234" t="s">
        <v>79</v>
      </c>
      <c r="B33" s="51" t="s">
        <v>80</v>
      </c>
      <c r="C33" s="636">
        <v>0</v>
      </c>
      <c r="D33" s="53"/>
    </row>
    <row r="34" spans="1:4" ht="28.5">
      <c r="A34" s="236" t="s">
        <v>81</v>
      </c>
      <c r="B34" s="51" t="s">
        <v>82</v>
      </c>
      <c r="C34" s="636">
        <v>0</v>
      </c>
      <c r="D34" s="53"/>
    </row>
    <row r="35" spans="1:4" s="49" customFormat="1">
      <c r="A35" s="62" t="s">
        <v>83</v>
      </c>
      <c r="B35" s="58" t="s">
        <v>84</v>
      </c>
      <c r="C35" s="639">
        <v>0</v>
      </c>
      <c r="D35" s="59"/>
    </row>
    <row r="36" spans="1:4">
      <c r="A36" s="50" t="s">
        <v>85</v>
      </c>
      <c r="B36" s="237" t="s">
        <v>86</v>
      </c>
      <c r="C36" s="642">
        <v>0</v>
      </c>
      <c r="D36" s="53"/>
    </row>
    <row r="37" spans="1:4">
      <c r="A37" s="50" t="s">
        <v>87</v>
      </c>
      <c r="B37" s="235" t="s">
        <v>88</v>
      </c>
      <c r="C37" s="641">
        <v>0</v>
      </c>
      <c r="D37" s="53"/>
    </row>
    <row r="38" spans="1:4" ht="28.5">
      <c r="A38" s="50" t="s">
        <v>89</v>
      </c>
      <c r="B38" s="237" t="s">
        <v>90</v>
      </c>
      <c r="C38" s="642">
        <v>0</v>
      </c>
      <c r="D38" s="53"/>
    </row>
    <row r="39" spans="1:4" ht="28.5">
      <c r="A39" s="50" t="s">
        <v>91</v>
      </c>
      <c r="B39" s="237" t="s">
        <v>92</v>
      </c>
      <c r="C39" s="642">
        <v>0</v>
      </c>
      <c r="D39" s="53"/>
    </row>
    <row r="40" spans="1:4">
      <c r="A40" s="62" t="s">
        <v>93</v>
      </c>
      <c r="B40" s="63" t="s">
        <v>94</v>
      </c>
      <c r="C40" s="643">
        <v>0</v>
      </c>
      <c r="D40" s="64"/>
    </row>
    <row r="41" spans="1:4" ht="28.5">
      <c r="A41" s="238" t="s">
        <v>95</v>
      </c>
      <c r="B41" s="232" t="s">
        <v>96</v>
      </c>
      <c r="C41" s="640">
        <v>0</v>
      </c>
      <c r="D41" s="53"/>
    </row>
    <row r="42" spans="1:4">
      <c r="A42" s="238" t="s">
        <v>97</v>
      </c>
      <c r="B42" s="232" t="s">
        <v>98</v>
      </c>
      <c r="C42" s="640">
        <v>0</v>
      </c>
      <c r="D42" s="53"/>
    </row>
    <row r="43" spans="1:4" ht="15" thickBot="1">
      <c r="A43" s="62" t="s">
        <v>99</v>
      </c>
      <c r="B43" s="65" t="s">
        <v>100</v>
      </c>
      <c r="C43" s="644">
        <v>0</v>
      </c>
      <c r="D43" s="64"/>
    </row>
    <row r="44" spans="1:4" ht="15" hidden="1" thickBot="1">
      <c r="A44" s="66"/>
      <c r="B44" s="67"/>
      <c r="C44" s="645">
        <v>0</v>
      </c>
      <c r="D44" s="68"/>
    </row>
    <row r="45" spans="1:4" ht="15" thickBot="1">
      <c r="A45" s="43" t="s">
        <v>101</v>
      </c>
      <c r="B45" s="44" t="s">
        <v>102</v>
      </c>
      <c r="C45" s="633">
        <v>540983</v>
      </c>
      <c r="D45" s="45"/>
    </row>
    <row r="46" spans="1:4">
      <c r="A46" s="69" t="s">
        <v>103</v>
      </c>
      <c r="B46" s="47" t="s">
        <v>104</v>
      </c>
      <c r="C46" s="634">
        <v>540983</v>
      </c>
      <c r="D46" s="70"/>
    </row>
    <row r="47" spans="1:4">
      <c r="A47" s="71" t="s">
        <v>105</v>
      </c>
      <c r="B47" s="60" t="s">
        <v>106</v>
      </c>
      <c r="C47" s="646">
        <v>540983</v>
      </c>
      <c r="D47" s="52"/>
    </row>
    <row r="48" spans="1:4">
      <c r="A48" s="61" t="s">
        <v>107</v>
      </c>
      <c r="B48" s="60" t="s">
        <v>108</v>
      </c>
      <c r="C48" s="646">
        <v>0</v>
      </c>
      <c r="D48" s="52"/>
    </row>
    <row r="49" spans="1:4">
      <c r="A49" s="57" t="s">
        <v>109</v>
      </c>
      <c r="B49" s="58" t="s">
        <v>110</v>
      </c>
      <c r="C49" s="639">
        <v>0</v>
      </c>
      <c r="D49" s="59"/>
    </row>
    <row r="50" spans="1:4">
      <c r="A50" s="50" t="s">
        <v>111</v>
      </c>
      <c r="B50" s="55" t="s">
        <v>112</v>
      </c>
      <c r="C50" s="637">
        <v>0</v>
      </c>
      <c r="D50" s="53"/>
    </row>
    <row r="51" spans="1:4" ht="14.25" customHeight="1">
      <c r="A51" s="233" t="s">
        <v>113</v>
      </c>
      <c r="B51" s="235" t="s">
        <v>114</v>
      </c>
      <c r="C51" s="641">
        <v>0</v>
      </c>
      <c r="D51" s="53"/>
    </row>
    <row r="52" spans="1:4" ht="14.25" customHeight="1">
      <c r="A52" s="233" t="s">
        <v>115</v>
      </c>
      <c r="B52" s="235" t="s">
        <v>116</v>
      </c>
      <c r="C52" s="641">
        <v>0</v>
      </c>
      <c r="D52" s="53"/>
    </row>
    <row r="53" spans="1:4" ht="14.25" customHeight="1">
      <c r="A53" s="233" t="s">
        <v>117</v>
      </c>
      <c r="B53" s="235" t="s">
        <v>118</v>
      </c>
      <c r="C53" s="641">
        <v>0</v>
      </c>
      <c r="D53" s="53"/>
    </row>
    <row r="54" spans="1:4" ht="28.5">
      <c r="A54" s="50" t="s">
        <v>119</v>
      </c>
      <c r="B54" s="235" t="s">
        <v>120</v>
      </c>
      <c r="C54" s="641">
        <v>0</v>
      </c>
      <c r="D54" s="53"/>
    </row>
    <row r="55" spans="1:4" ht="42.75">
      <c r="A55" s="236" t="s">
        <v>121</v>
      </c>
      <c r="B55" s="51" t="s">
        <v>122</v>
      </c>
      <c r="C55" s="636">
        <v>0</v>
      </c>
      <c r="D55" s="53"/>
    </row>
    <row r="56" spans="1:4" ht="29.25" customHeight="1">
      <c r="A56" s="236" t="s">
        <v>123</v>
      </c>
      <c r="B56" s="51" t="s">
        <v>124</v>
      </c>
      <c r="C56" s="636">
        <v>0</v>
      </c>
      <c r="D56" s="53"/>
    </row>
    <row r="57" spans="1:4" ht="29.25" customHeight="1">
      <c r="A57" s="236" t="s">
        <v>125</v>
      </c>
      <c r="B57" s="51" t="s">
        <v>126</v>
      </c>
      <c r="C57" s="636">
        <v>0</v>
      </c>
      <c r="D57" s="53"/>
    </row>
    <row r="58" spans="1:4" ht="18" customHeight="1">
      <c r="A58" s="236" t="s">
        <v>127</v>
      </c>
      <c r="B58" s="51" t="s">
        <v>128</v>
      </c>
      <c r="C58" s="636">
        <v>0</v>
      </c>
      <c r="D58" s="53"/>
    </row>
    <row r="59" spans="1:4">
      <c r="A59" s="236" t="s">
        <v>129</v>
      </c>
      <c r="B59" s="55" t="s">
        <v>80</v>
      </c>
      <c r="C59" s="637">
        <v>0</v>
      </c>
      <c r="D59" s="53"/>
    </row>
    <row r="60" spans="1:4">
      <c r="A60" s="62" t="s">
        <v>130</v>
      </c>
      <c r="B60" s="58" t="s">
        <v>131</v>
      </c>
      <c r="C60" s="639">
        <v>0</v>
      </c>
      <c r="D60" s="64"/>
    </row>
    <row r="61" spans="1:4">
      <c r="A61" s="50" t="s">
        <v>132</v>
      </c>
      <c r="B61" s="237" t="s">
        <v>133</v>
      </c>
      <c r="C61" s="642">
        <v>0</v>
      </c>
      <c r="D61" s="53"/>
    </row>
    <row r="62" spans="1:4">
      <c r="A62" s="50" t="s">
        <v>134</v>
      </c>
      <c r="B62" s="235" t="s">
        <v>135</v>
      </c>
      <c r="C62" s="641">
        <v>0</v>
      </c>
      <c r="D62" s="53"/>
    </row>
    <row r="63" spans="1:4" ht="28.5">
      <c r="A63" s="50" t="s">
        <v>136</v>
      </c>
      <c r="B63" s="237" t="s">
        <v>137</v>
      </c>
      <c r="C63" s="642">
        <v>0</v>
      </c>
      <c r="D63" s="53"/>
    </row>
    <row r="64" spans="1:4" ht="28.5">
      <c r="A64" s="50" t="s">
        <v>138</v>
      </c>
      <c r="B64" s="237" t="s">
        <v>139</v>
      </c>
      <c r="C64" s="642">
        <v>0</v>
      </c>
      <c r="D64" s="53"/>
    </row>
    <row r="65" spans="1:4">
      <c r="A65" s="62" t="s">
        <v>140</v>
      </c>
      <c r="B65" s="63" t="s">
        <v>94</v>
      </c>
      <c r="C65" s="643">
        <v>0</v>
      </c>
      <c r="D65" s="64"/>
    </row>
    <row r="66" spans="1:4" ht="28.5">
      <c r="A66" s="236" t="s">
        <v>141</v>
      </c>
      <c r="B66" s="235" t="s">
        <v>142</v>
      </c>
      <c r="C66" s="641">
        <v>0</v>
      </c>
      <c r="D66" s="53"/>
    </row>
    <row r="67" spans="1:4">
      <c r="A67" s="236" t="s">
        <v>143</v>
      </c>
      <c r="B67" s="232" t="s">
        <v>98</v>
      </c>
      <c r="C67" s="640">
        <v>0</v>
      </c>
      <c r="D67" s="53"/>
    </row>
    <row r="68" spans="1:4" ht="15" thickBot="1">
      <c r="A68" s="62" t="s">
        <v>144</v>
      </c>
      <c r="B68" s="65" t="s">
        <v>145</v>
      </c>
      <c r="C68" s="644">
        <v>0</v>
      </c>
      <c r="D68" s="64"/>
    </row>
    <row r="69" spans="1:4" ht="15" hidden="1" thickBot="1">
      <c r="A69" s="72"/>
      <c r="B69" s="73"/>
      <c r="C69" s="647">
        <v>0</v>
      </c>
      <c r="D69" s="68"/>
    </row>
    <row r="70" spans="1:4" ht="15" thickBot="1">
      <c r="A70" s="43" t="s">
        <v>146</v>
      </c>
      <c r="B70" s="44" t="s">
        <v>147</v>
      </c>
      <c r="C70" s="633">
        <v>0</v>
      </c>
      <c r="D70" s="45"/>
    </row>
    <row r="71" spans="1:4">
      <c r="A71" s="74" t="s">
        <v>148</v>
      </c>
      <c r="B71" s="47" t="s">
        <v>149</v>
      </c>
      <c r="C71" s="634">
        <v>0</v>
      </c>
      <c r="D71" s="70"/>
    </row>
    <row r="72" spans="1:4">
      <c r="A72" s="61" t="s">
        <v>150</v>
      </c>
      <c r="B72" s="60" t="s">
        <v>151</v>
      </c>
      <c r="C72" s="646">
        <v>0</v>
      </c>
      <c r="D72" s="52"/>
    </row>
    <row r="73" spans="1:4">
      <c r="A73" s="61" t="s">
        <v>152</v>
      </c>
      <c r="B73" s="60" t="s">
        <v>153</v>
      </c>
      <c r="C73" s="646">
        <v>0</v>
      </c>
      <c r="D73" s="52"/>
    </row>
    <row r="74" spans="1:4">
      <c r="A74" s="61" t="s">
        <v>154</v>
      </c>
      <c r="B74" s="60" t="s">
        <v>155</v>
      </c>
      <c r="C74" s="646">
        <v>0</v>
      </c>
      <c r="D74" s="52"/>
    </row>
    <row r="75" spans="1:4">
      <c r="A75" s="57" t="s">
        <v>156</v>
      </c>
      <c r="B75" s="58" t="s">
        <v>157</v>
      </c>
      <c r="C75" s="639">
        <v>0</v>
      </c>
      <c r="D75" s="64"/>
    </row>
    <row r="76" spans="1:4">
      <c r="A76" s="50" t="s">
        <v>158</v>
      </c>
      <c r="B76" s="51" t="s">
        <v>159</v>
      </c>
      <c r="C76" s="636">
        <v>0</v>
      </c>
      <c r="D76" s="53"/>
    </row>
    <row r="77" spans="1:4">
      <c r="A77" s="233" t="s">
        <v>160</v>
      </c>
      <c r="B77" s="51" t="s">
        <v>161</v>
      </c>
      <c r="C77" s="636">
        <v>0</v>
      </c>
      <c r="D77" s="53"/>
    </row>
    <row r="78" spans="1:4">
      <c r="A78" s="233" t="s">
        <v>162</v>
      </c>
      <c r="B78" s="51" t="s">
        <v>163</v>
      </c>
      <c r="C78" s="636">
        <v>0</v>
      </c>
      <c r="D78" s="53"/>
    </row>
    <row r="79" spans="1:4">
      <c r="A79" s="233" t="s">
        <v>164</v>
      </c>
      <c r="B79" s="51" t="s">
        <v>165</v>
      </c>
      <c r="C79" s="636">
        <v>0</v>
      </c>
      <c r="D79" s="53"/>
    </row>
    <row r="80" spans="1:4" ht="28.5" customHeight="1">
      <c r="A80" s="50" t="s">
        <v>166</v>
      </c>
      <c r="B80" s="235" t="s">
        <v>167</v>
      </c>
      <c r="C80" s="641">
        <v>0</v>
      </c>
      <c r="D80" s="53"/>
    </row>
    <row r="81" spans="1:4" ht="32.25" customHeight="1">
      <c r="A81" s="50" t="s">
        <v>168</v>
      </c>
      <c r="B81" s="235" t="s">
        <v>169</v>
      </c>
      <c r="C81" s="641">
        <v>0</v>
      </c>
      <c r="D81" s="53"/>
    </row>
    <row r="82" spans="1:4" ht="28.5">
      <c r="A82" s="50" t="s">
        <v>170</v>
      </c>
      <c r="B82" s="235" t="s">
        <v>171</v>
      </c>
      <c r="C82" s="641">
        <v>0</v>
      </c>
      <c r="D82" s="53"/>
    </row>
    <row r="83" spans="1:4" ht="28.5">
      <c r="A83" s="50" t="s">
        <v>172</v>
      </c>
      <c r="B83" s="235" t="s">
        <v>173</v>
      </c>
      <c r="C83" s="641">
        <v>0</v>
      </c>
      <c r="D83" s="53"/>
    </row>
    <row r="84" spans="1:4">
      <c r="A84" s="62" t="s">
        <v>174</v>
      </c>
      <c r="B84" s="58" t="s">
        <v>175</v>
      </c>
      <c r="C84" s="639">
        <v>0</v>
      </c>
      <c r="D84" s="64"/>
    </row>
    <row r="85" spans="1:4" ht="14.25" customHeight="1">
      <c r="A85" s="50" t="s">
        <v>176</v>
      </c>
      <c r="B85" s="237" t="s">
        <v>177</v>
      </c>
      <c r="C85" s="642">
        <v>0</v>
      </c>
      <c r="D85" s="53"/>
    </row>
    <row r="86" spans="1:4" ht="14.25" customHeight="1">
      <c r="A86" s="50" t="s">
        <v>178</v>
      </c>
      <c r="B86" s="235" t="s">
        <v>88</v>
      </c>
      <c r="C86" s="641">
        <v>0</v>
      </c>
      <c r="D86" s="53"/>
    </row>
    <row r="87" spans="1:4" ht="28.5">
      <c r="A87" s="50" t="s">
        <v>179</v>
      </c>
      <c r="B87" s="237" t="s">
        <v>90</v>
      </c>
      <c r="C87" s="642">
        <v>0</v>
      </c>
      <c r="D87" s="53"/>
    </row>
    <row r="88" spans="1:4" ht="28.5">
      <c r="A88" s="50" t="s">
        <v>180</v>
      </c>
      <c r="B88" s="237" t="s">
        <v>139</v>
      </c>
      <c r="C88" s="642">
        <v>0</v>
      </c>
      <c r="D88" s="53"/>
    </row>
    <row r="89" spans="1:4">
      <c r="A89" s="57" t="s">
        <v>181</v>
      </c>
      <c r="B89" s="63" t="s">
        <v>94</v>
      </c>
      <c r="C89" s="643">
        <v>0</v>
      </c>
      <c r="D89" s="64"/>
    </row>
    <row r="90" spans="1:4" ht="28.5">
      <c r="A90" s="236" t="s">
        <v>182</v>
      </c>
      <c r="B90" s="235" t="s">
        <v>183</v>
      </c>
      <c r="C90" s="641">
        <v>0</v>
      </c>
      <c r="D90" s="53"/>
    </row>
    <row r="91" spans="1:4">
      <c r="A91" s="236" t="s">
        <v>184</v>
      </c>
      <c r="B91" s="232" t="s">
        <v>98</v>
      </c>
      <c r="C91" s="640">
        <v>0</v>
      </c>
      <c r="D91" s="53"/>
    </row>
    <row r="92" spans="1:4" ht="15" thickBot="1">
      <c r="A92" s="75" t="s">
        <v>185</v>
      </c>
      <c r="B92" s="76" t="s">
        <v>186</v>
      </c>
      <c r="C92" s="648">
        <v>0</v>
      </c>
      <c r="D92" s="77"/>
    </row>
    <row r="93" spans="1:4" ht="15" thickBot="1">
      <c r="A93" s="78"/>
      <c r="B93" s="79"/>
      <c r="C93" s="79"/>
      <c r="D93" s="80"/>
    </row>
    <row r="94" spans="1:4" ht="57" customHeight="1" thickBot="1">
      <c r="A94" s="1405" t="s">
        <v>411</v>
      </c>
      <c r="B94" s="1406"/>
      <c r="C94" s="1406"/>
      <c r="D94" s="1407"/>
    </row>
    <row r="95" spans="1:4">
      <c r="A95" s="78"/>
      <c r="B95" s="79"/>
      <c r="C95" s="79"/>
      <c r="D95" s="80"/>
    </row>
    <row r="96" spans="1:4">
      <c r="A96" s="78"/>
      <c r="B96" s="79"/>
      <c r="C96" s="79"/>
      <c r="D96" s="80"/>
    </row>
    <row r="97" spans="1:4">
      <c r="A97" s="78"/>
      <c r="B97" s="79"/>
      <c r="C97" s="79"/>
      <c r="D97" s="80"/>
    </row>
    <row r="98" spans="1:4">
      <c r="B98" s="54"/>
      <c r="C98" s="54"/>
    </row>
  </sheetData>
  <mergeCells count="4">
    <mergeCell ref="A1:D1"/>
    <mergeCell ref="A3:D3"/>
    <mergeCell ref="B7:D7"/>
    <mergeCell ref="A94:D94"/>
  </mergeCells>
  <pageMargins left="0.51181102362204722" right="0.51181102362204722" top="0.74803149606299213" bottom="0.74803149606299213" header="0.31496062992125984" footer="0.31496062992125984"/>
  <pageSetup paperSize="9" scale="56" fitToHeight="2" orientation="portrait"/>
  <headerFooter>
    <oddHeader>&amp;L&amp;"Tahoma,Bold"&amp;10Уни Банка АД Скопје&amp;R&amp;"Tahoma,Bold"&amp;10Образец ССО</oddHeader>
  </headerFooter>
  <rowBreaks count="1" manualBreakCount="1">
    <brk id="6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3"/>
  <sheetViews>
    <sheetView showWhiteSpace="0" zoomScaleNormal="100" zoomScaleSheetLayoutView="100" workbookViewId="0">
      <selection activeCell="J20" sqref="J20"/>
    </sheetView>
  </sheetViews>
  <sheetFormatPr defaultColWidth="9" defaultRowHeight="14.25"/>
  <cols>
    <col min="1" max="1" width="9" style="1"/>
    <col min="2" max="2" width="9.28515625" style="1" customWidth="1"/>
    <col min="3" max="3" width="76.42578125" style="1" customWidth="1"/>
    <col min="4" max="4" width="86.42578125" style="1" customWidth="1"/>
    <col min="5" max="16384" width="9" style="1"/>
  </cols>
  <sheetData>
    <row r="2" spans="2:4">
      <c r="B2" s="1380" t="s">
        <v>702</v>
      </c>
      <c r="C2" s="1380"/>
      <c r="D2" s="1380"/>
    </row>
    <row r="3" spans="2:4" ht="15" thickBot="1"/>
    <row r="4" spans="2:4" ht="29.25" customHeight="1">
      <c r="B4" s="1386" t="s">
        <v>0</v>
      </c>
      <c r="C4" s="1386" t="s">
        <v>622</v>
      </c>
      <c r="D4" s="1386" t="s">
        <v>29</v>
      </c>
    </row>
    <row r="5" spans="2:4" ht="15" customHeight="1" thickBot="1">
      <c r="B5" s="1387"/>
      <c r="C5" s="1387"/>
      <c r="D5" s="1387"/>
    </row>
    <row r="6" spans="2:4" ht="15" customHeight="1" thickBot="1">
      <c r="B6" s="191">
        <v>1</v>
      </c>
      <c r="C6" s="192">
        <v>2</v>
      </c>
      <c r="D6" s="192">
        <v>3</v>
      </c>
    </row>
    <row r="7" spans="2:4" ht="15" thickBot="1">
      <c r="B7" s="189">
        <v>1</v>
      </c>
      <c r="C7" s="176" t="s">
        <v>198</v>
      </c>
      <c r="D7" s="176" t="s">
        <v>955</v>
      </c>
    </row>
    <row r="8" spans="2:4">
      <c r="B8" s="185">
        <v>2</v>
      </c>
      <c r="C8" s="186" t="s">
        <v>399</v>
      </c>
      <c r="D8" s="176" t="s">
        <v>956</v>
      </c>
    </row>
    <row r="9" spans="2:4">
      <c r="B9" s="185">
        <v>3</v>
      </c>
      <c r="C9" s="186" t="s">
        <v>199</v>
      </c>
      <c r="D9" s="186" t="s">
        <v>957</v>
      </c>
    </row>
    <row r="10" spans="2:4">
      <c r="B10" s="185">
        <v>4</v>
      </c>
      <c r="C10" s="186" t="s">
        <v>700</v>
      </c>
      <c r="D10" s="186" t="s">
        <v>958</v>
      </c>
    </row>
    <row r="11" spans="2:4">
      <c r="B11" s="185">
        <v>5</v>
      </c>
      <c r="C11" s="186" t="s">
        <v>307</v>
      </c>
      <c r="D11" s="186" t="s">
        <v>959</v>
      </c>
    </row>
    <row r="12" spans="2:4">
      <c r="B12" s="185">
        <v>6</v>
      </c>
      <c r="C12" s="186" t="s">
        <v>462</v>
      </c>
      <c r="D12" s="186" t="s">
        <v>1014</v>
      </c>
    </row>
    <row r="13" spans="2:4">
      <c r="B13" s="185">
        <v>7</v>
      </c>
      <c r="C13" s="186" t="s">
        <v>200</v>
      </c>
      <c r="D13" s="1094" t="s">
        <v>960</v>
      </c>
    </row>
    <row r="14" spans="2:4">
      <c r="B14" s="185">
        <v>8</v>
      </c>
      <c r="C14" s="190" t="s">
        <v>309</v>
      </c>
      <c r="D14" s="186" t="s">
        <v>830</v>
      </c>
    </row>
    <row r="15" spans="2:4">
      <c r="B15" s="185">
        <v>9</v>
      </c>
      <c r="C15" s="190" t="s">
        <v>476</v>
      </c>
      <c r="D15" s="186" t="s">
        <v>961</v>
      </c>
    </row>
    <row r="16" spans="2:4" ht="28.5">
      <c r="B16" s="185">
        <v>10</v>
      </c>
      <c r="C16" s="186" t="s">
        <v>308</v>
      </c>
      <c r="D16" s="1095" t="s">
        <v>962</v>
      </c>
    </row>
    <row r="17" spans="2:4" ht="114" customHeight="1">
      <c r="B17" s="185">
        <v>11</v>
      </c>
      <c r="C17" s="186" t="s">
        <v>474</v>
      </c>
      <c r="D17" s="1095" t="s">
        <v>963</v>
      </c>
    </row>
    <row r="18" spans="2:4">
      <c r="B18" s="185">
        <v>12</v>
      </c>
      <c r="C18" s="186" t="s">
        <v>475</v>
      </c>
      <c r="D18" s="186" t="s">
        <v>964</v>
      </c>
    </row>
    <row r="19" spans="2:4" ht="42.75">
      <c r="B19" s="185">
        <v>13</v>
      </c>
      <c r="C19" s="186" t="s">
        <v>398</v>
      </c>
      <c r="D19" s="1095" t="s">
        <v>965</v>
      </c>
    </row>
    <row r="20" spans="2:4" ht="114">
      <c r="B20" s="185">
        <v>14</v>
      </c>
      <c r="C20" s="186" t="s">
        <v>701</v>
      </c>
      <c r="D20" s="1095" t="s">
        <v>966</v>
      </c>
    </row>
    <row r="21" spans="2:4" ht="15" thickBot="1">
      <c r="B21" s="175">
        <v>15</v>
      </c>
      <c r="C21" s="177" t="s">
        <v>703</v>
      </c>
      <c r="D21" s="178"/>
    </row>
    <row r="22" spans="2:4">
      <c r="B22" s="163"/>
    </row>
    <row r="23" spans="2:4">
      <c r="B23" s="163"/>
    </row>
  </sheetData>
  <mergeCells count="4">
    <mergeCell ref="B2:D2"/>
    <mergeCell ref="B4:B5"/>
    <mergeCell ref="C4:C5"/>
    <mergeCell ref="D4:D5"/>
  </mergeCells>
  <pageMargins left="0.7" right="0.7" top="0.75" bottom="0.75" header="0.3" footer="0.3"/>
  <pageSetup paperSize="9" scale="72" orientation="landscape"/>
  <headerFooter>
    <oddHeader>&amp;LУНИ Банка АД Скопје</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A4C4B40CBC09743A3B0F345AFA61620" ma:contentTypeVersion="2" ma:contentTypeDescription="Создадете нов документ." ma:contentTypeScope="" ma:versionID="535c643bdd8f7d331fcd814b1a5ee089">
  <xsd:schema xmlns:xsd="http://www.w3.org/2001/XMLSchema" xmlns:xs="http://www.w3.org/2001/XMLSchema" xmlns:p="http://schemas.microsoft.com/office/2006/metadata/properties" xmlns:ns2="1df6e0d4-6c95-4d10-b67c-1a2cf28c2901" targetNamespace="http://schemas.microsoft.com/office/2006/metadata/properties" ma:root="true" ma:fieldsID="71bce6de5d0a43e692367730e65c7bf1" ns2:_="">
    <xsd:import namespace="1df6e0d4-6c95-4d10-b67c-1a2cf28c290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6e0d4-6c95-4d10-b67c-1a2cf28c2901" elementFormDefault="qualified">
    <xsd:import namespace="http://schemas.microsoft.com/office/2006/documentManagement/types"/>
    <xsd:import namespace="http://schemas.microsoft.com/office/infopath/2007/PartnerControls"/>
    <xsd:element name="SharedWithUsers" ma:index="8" nillable="true" ma:displayName="Споделено со"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Споделено со Детал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ржина"/>
        <xsd:element ref="dc:title" minOccurs="0" maxOccurs="1" ma:index="4" ma:displayName="Наслов"/>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87BE2E-E988-40C0-89DE-F531D4418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6e0d4-6c95-4d10-b67c-1a2cf28c29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8AC45-A2B0-4F33-BD84-D67884037DA6}">
  <ds:schemaRefs>
    <ds:schemaRef ds:uri="http://purl.org/dc/elements/1.1/"/>
    <ds:schemaRef ds:uri="http://purl.org/dc/terms/"/>
    <ds:schemaRef ds:uri="http://schemas.microsoft.com/office/infopath/2007/PartnerControls"/>
    <ds:schemaRef ds:uri="http://purl.org/dc/dcmitype/"/>
    <ds:schemaRef ds:uri="1df6e0d4-6c95-4d10-b67c-1a2cf28c290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B9ECC32A-884F-46B5-938D-ABCFEE086D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20</vt:i4>
      </vt:variant>
    </vt:vector>
  </HeadingPairs>
  <TitlesOfParts>
    <vt:vector size="63" baseType="lpstr">
      <vt:lpstr>ОЕП</vt:lpstr>
      <vt:lpstr>ОП1</vt:lpstr>
      <vt:lpstr>АС</vt:lpstr>
      <vt:lpstr>НП </vt:lpstr>
      <vt:lpstr>УР1</vt:lpstr>
      <vt:lpstr>КО1</vt:lpstr>
      <vt:lpstr>СН</vt:lpstr>
      <vt:lpstr>ССО </vt:lpstr>
      <vt:lpstr>КИ</vt:lpstr>
      <vt:lpstr>АПРО</vt:lpstr>
      <vt:lpstr>ПИКО</vt:lpstr>
      <vt:lpstr>СЗСK</vt:lpstr>
      <vt:lpstr>СПЗСК</vt:lpstr>
      <vt:lpstr>КРК</vt:lpstr>
      <vt:lpstr>КАО</vt:lpstr>
      <vt:lpstr>КРРКИ</vt:lpstr>
      <vt:lpstr>КРДД</vt:lpstr>
      <vt:lpstr>КРЗД</vt:lpstr>
      <vt:lpstr>КРНФ</vt:lpstr>
      <vt:lpstr>КРПР</vt:lpstr>
      <vt:lpstr>КРПС</vt:lpstr>
      <vt:lpstr>КРСППР</vt:lpstr>
      <vt:lpstr>КРИКЗ</vt:lpstr>
      <vt:lpstr>КРСПИ</vt:lpstr>
      <vt:lpstr>РДДСК</vt:lpstr>
      <vt:lpstr>РДДСО</vt:lpstr>
      <vt:lpstr>ПРК </vt:lpstr>
      <vt:lpstr>ПРИК </vt:lpstr>
      <vt:lpstr>ОРК</vt:lpstr>
      <vt:lpstr>ОРИК</vt:lpstr>
      <vt:lpstr>КСК</vt:lpstr>
      <vt:lpstr>ВПВО</vt:lpstr>
      <vt:lpstr>КПЕСГ</vt:lpstr>
      <vt:lpstr>КПТР </vt:lpstr>
      <vt:lpstr>КПФР</vt:lpstr>
      <vt:lpstr>ЛРК </vt:lpstr>
      <vt:lpstr>СПЛКВ</vt:lpstr>
      <vt:lpstr>СПЛО</vt:lpstr>
      <vt:lpstr>РНОСК</vt:lpstr>
      <vt:lpstr>СЗК</vt:lpstr>
      <vt:lpstr>СЗО</vt:lpstr>
      <vt:lpstr>ФИНТЕК</vt:lpstr>
      <vt:lpstr>Sheet1</vt:lpstr>
      <vt:lpstr>ВПВО!Print_Area</vt:lpstr>
      <vt:lpstr>КАО!Print_Area</vt:lpstr>
      <vt:lpstr>КПЕСГ!Print_Area</vt:lpstr>
      <vt:lpstr>КРЗД!Print_Area</vt:lpstr>
      <vt:lpstr>КРК!Print_Area</vt:lpstr>
      <vt:lpstr>КСК!Print_Area</vt:lpstr>
      <vt:lpstr>'ЛРК '!Print_Area</vt:lpstr>
      <vt:lpstr>'НП '!Print_Area</vt:lpstr>
      <vt:lpstr>ОРИК!Print_Area</vt:lpstr>
      <vt:lpstr>ОРК!Print_Area</vt:lpstr>
      <vt:lpstr>ПИКО!Print_Area</vt:lpstr>
      <vt:lpstr>'ПРИК '!Print_Area</vt:lpstr>
      <vt:lpstr>РНОСК!Print_Area</vt:lpstr>
      <vt:lpstr>СЗСK!Print_Area</vt:lpstr>
      <vt:lpstr>СПЛКВ!Print_Area</vt:lpstr>
      <vt:lpstr>СПЛО!Print_Area</vt:lpstr>
      <vt:lpstr>УР1!Print_Area</vt:lpstr>
      <vt:lpstr>СЗО!Print_Titles</vt:lpstr>
      <vt:lpstr>'ССО '!Print_Titles</vt:lpstr>
      <vt:lpstr>врска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Lidija Sarafimova - Danevska</dc:creator>
  <cp:lastModifiedBy>Mirjana Janevska</cp:lastModifiedBy>
  <cp:lastPrinted>2026-05-20T07:59:36Z</cp:lastPrinted>
  <dcterms:created xsi:type="dcterms:W3CDTF">2021-08-20T10:27:26Z</dcterms:created>
  <dcterms:modified xsi:type="dcterms:W3CDTF">2026-05-28T07:03:34Z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0x010100FA4C4B40CBC09743A3B0F345AFA61620</vt:lpwstr>
  </property>
</Properties>
</file>